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chartsheets/sheet5.xml" ContentType="application/vnd.openxmlformats-officedocument.spreadsheetml.chart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chartsheets/sheet6.xml" ContentType="application/vnd.openxmlformats-officedocument.spreadsheetml.chartsheet+xml"/>
  <Override PartName="/xl/drawings/drawing22.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chartsheets/sheet7.xml" ContentType="application/vnd.openxmlformats-officedocument.spreadsheetml.chartsheet+xml"/>
  <Override PartName="/xl/drawings/drawing25.xml" ContentType="application/vnd.openxmlformats-officedocument.drawing+xml"/>
  <Override PartName="/xl/worksheets/sheet12.xml" ContentType="application/vnd.openxmlformats-officedocument.spreadsheetml.work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chartsheets/sheet8.xml" ContentType="application/vnd.openxmlformats-officedocument.spreadsheetml.chartsheet+xml"/>
  <Override PartName="/xl/drawings/drawing34.xml" ContentType="application/vnd.openxmlformats-officedocument.drawing+xml"/>
  <Override PartName="/xl/worksheets/sheet19.xml" ContentType="application/vnd.openxmlformats-officedocument.spreadsheetml.worksheet+xml"/>
  <Override PartName="/xl/drawings/drawing35.xml" ContentType="application/vnd.openxmlformats-officedocument.drawing+xml"/>
  <Override PartName="/xl/chartsheets/sheet9.xml" ContentType="application/vnd.openxmlformats-officedocument.spreadsheetml.chartsheet+xml"/>
  <Override PartName="/xl/drawings/drawing37.xml" ContentType="application/vnd.openxmlformats-officedocument.drawing+xml"/>
  <Override PartName="/xl/worksheets/sheet20.xml" ContentType="application/vnd.openxmlformats-officedocument.spreadsheetml.worksheet+xml"/>
  <Override PartName="/xl/drawings/drawing38.xml" ContentType="application/vnd.openxmlformats-officedocument.drawing+xml"/>
  <Override PartName="/xl/chartsheets/sheet10.xml" ContentType="application/vnd.openxmlformats-officedocument.spreadsheetml.chart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33.xml" ContentType="application/vnd.openxmlformats-officedocument.drawingml.chartshapes+xml"/>
  <Override PartName="/xl/drawings/drawing36.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877" firstSheet="9" activeTab="28"/>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externalReferences>
    <externalReference r:id="rId33"/>
  </externalReference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'31'!$A$1:$K$15</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<sst xmlns="http://schemas.openxmlformats.org/spreadsheetml/2006/main" count="1055" uniqueCount="343">
  <si>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</si>
  <si>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</si>
  <si>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</si>
  <si>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</si>
  <si>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</si>
  <si>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</si>
  <si>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</si>
  <si>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</si>
  <si>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</si>
  <si>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</si>
  <si>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</si>
  <si>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</si>
  <si>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</si>
  <si>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</si>
  <si>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</si>
  <si>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</si>
  <si>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</si>
  <si>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</si>
  <si>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</si>
  <si>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</si>
  <si>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</si>
  <si>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</si>
  <si>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</si>
  <si>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</si>
  <si>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</si>
  <si>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</si>
  <si>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</si>
  <si>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</si>
  <si>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</si>
  <si>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</si>
  <si>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</si>
  <si>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</si>
  <si>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</si>
  <si>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</si>
  <si>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</si>
  <si>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</si>
  <si>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</si>
  <si>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</si>
  <si>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</si>
  <si>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</si>
  <si>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</si>
  <si>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</si>
  <si>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</si>
  <si>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</si>
  <si>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</si>
  <si>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</si>
  <si>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</si>
  <si>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</si>
  <si>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</si>
  <si>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</si>
  <si>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</si>
  <si>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</si>
  <si>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</si>
  <si>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</si>
  <si>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</si>
  <si>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</si>
  <si>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</si>
  <si>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</si>
  <si>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</si>
  <si>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</si>
  <si>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</si>
  <si>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</si>
  <si>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</si>
  <si>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</si>
  <si>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</si>
  <si>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</si>
  <si>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</si>
  <si>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</si>
  <si>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</si>
  <si>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</si>
  <si>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</si>
  <si>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</si>
  <si>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</si>
  <si>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</si>
  <si>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</si>
  <si>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</si>
  <si>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</si>
  <si>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</si>
  <si>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</si>
  <si>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</si>
  <si>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</si>
  <si>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</si>
  <si>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</si>
  <si>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</si>
  <si>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</si>
  <si>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</si>
  <si>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</si>
  <si>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</si>
  <si>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</si>
  <si>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</si>
  <si>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</si>
  <si>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</si>
  <si>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</si>
  <si>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</si>
  <si>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</si>
  <si>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</si>
  <si>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</si>
  <si>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</si>
  <si>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</si>
  <si>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</si>
  <si>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</si>
  <si>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</si>
  <si>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</si>
  <si>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</si>
  <si>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</si>
  <si>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</si>
  <si>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</si>
  <si>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</si>
  <si>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</si>
  <si>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</si>
  <si>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</si>
  <si>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</si>
  <si>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</si>
  <si>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</si>
  <si>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</si>
  <si>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</si>
  <si>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</si>
  <si>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</si>
  <si>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</si>
  <si>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</si>
  <si>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</si>
  <si>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</si>
  <si>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</si>
  <si>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</si>
  <si>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</si>
  <si>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</si>
  <si>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</si>
  <si>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</si>
  <si>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</si>
  <si>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</si>
  <si>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</si>
  <si>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</si>
  <si>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</si>
  <si>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</si>
  <si>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</si>
  <si>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</si>
  <si>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</si>
  <si>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</si>
  <si>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</si>
  <si>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</si>
  <si>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</si>
  <si>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</si>
  <si>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</si>
  <si>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</si>
  <si>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</si>
  <si>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</si>
  <si>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</si>
  <si>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</si>
  <si>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</si>
  <si>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</si>
  <si>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</si>
  <si>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</si>
  <si>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</si>
  <si>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</si>
  <si>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</si>
  <si>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</si>
  <si>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</si>
  <si>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</si>
  <si>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</si>
  <si>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</si>
  <si>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</si>
  <si>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</si>
  <si>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</si>
  <si>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</si>
  <si>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</si>
  <si>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</si>
  <si>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</si>
  <si>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</si>
  <si>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</si>
  <si>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</si>
  <si>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</si>
  <si>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</si>
  <si>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</si>
  <si>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</si>
  <si>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</si>
  <si>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</si>
  <si>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</si>
  <si>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</si>
  <si>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</si>
  <si>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</si>
  <si>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</si>
  <si>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</si>
  <si>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</si>
  <si>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</si>
  <si>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</si>
  <si>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</si>
  <si>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</si>
  <si>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</si>
  <si>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</si>
  <si>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</si>
  <si>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</si>
  <si>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</si>
  <si>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</si>
  <si>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</si>
  <si>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</si>
  <si>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</si>
  <si>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</si>
  <si>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</si>
  <si>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</si>
  <si>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</si>
  <si>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</si>
  <si>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</si>
  <si>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</si>
  <si>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</si>
  <si>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</si>
  <si>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</si>
  <si>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</si>
  <si>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</si>
  <si>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</si>
  <si>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</si>
  <si>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</si>
  <si>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</si>
  <si>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</si>
  <si>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</si>
  <si>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</si>
  <si>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</si>
  <si>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</si>
  <si>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</si>
  <si>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</si>
  <si>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</si>
  <si>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</si>
  <si>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</si>
  <si>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</si>
  <si>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</si>
  <si>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</si>
  <si>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</si>
  <si>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</si>
  <si>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</si>
  <si>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</si>
  <si>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</si>
  <si>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</si>
  <si>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</si>
  <si>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</si>
  <si>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</si>
  <si>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</si>
  <si>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</si>
  <si>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</si>
  <si>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</si>
  <si>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</si>
  <si>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</si>
  <si>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</si>
  <si>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</si>
  <si>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</si>
  <si>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</si>
  <si>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</si>
  <si>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</si>
  <si>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</si>
  <si>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</si>
  <si>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</si>
  <si>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</si>
  <si>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</si>
  <si>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</si>
  <si>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</si>
  <si>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</si>
  <si>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</si>
  <si>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</si>
  <si>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</si>
  <si>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</si>
  <si>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</si>
  <si>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</si>
  <si>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</si>
  <si>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</si>
  <si>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</si>
  <si>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</si>
  <si>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</si>
  <si>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</si>
  <si>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</si>
  <si>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</si>
  <si>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</si>
  <si>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</si>
  <si>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</si>
  <si>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</si>
  <si>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</si>
  <si>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</si>
  <si>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</si>
  <si>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</si>
  <si>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</si>
  <si>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</si>
  <si>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</si>
  <si>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</si>
  <si>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</si>
  <si>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</si>
  <si>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</si>
  <si>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</si>
  <si>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</si>
  <si>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</si>
  <si>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</si>
  <si>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</si>
  <si>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</si>
  <si>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</si>
  <si>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</si>
  <si>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</si>
  <si>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</si>
  <si>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</si>
  <si>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</si>
  <si>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</si>
  <si>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45+</t>
  </si>
  <si>
    <t xml:space="preserve">                       Nationality 
                            &amp; Gender
Age Group</t>
  </si>
  <si>
    <t xml:space="preserve"> Diplomatic/International/Regional</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</si>
  <si>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</si>
  <si>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</si>
  <si>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</si>
  <si>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</si>
  <si>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</si>
  <si>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</si>
  <si>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</si>
  <si>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</si>
  <si>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</si>
  <si>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</si>
  <si>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</si>
  <si>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</si>
  <si>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</si>
  <si>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</si>
  <si>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</si>
  <si>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</si>
  <si>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</si>
  <si>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</si>
  <si>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</si>
  <si>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</si>
  <si>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</si>
  <si>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</si>
  <si>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</si>
  <si>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</si>
  <si>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</si>
  <si>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</si>
  <si>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</si>
  <si>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</si>
  <si>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لذا، نعرض في هذا الفصل إحصاءات القوى العاملة من واقع بيانات مسح القوى العاملة بالعينة 2020 الذي نفذه جهاز التخطيط  والإحصاء، حيث يتم جمع البيانات بشكل شهري، ويتم نشر خصائص القوى العاملة بشكل ربع سنوي من خلال موقع الجهاز على الإنترنت.</t>
  </si>
  <si>
    <t>Accordingly, this chapter looks at labor force statistics derived from the data of the labor force survey by sample 2020, conducted by the Planning and Statistics Authority, where data is collected on a monthly basis, and labor force characteristics are published on a quarterly basis on PSA website.</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</si>
  <si>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</si>
  <si>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</si>
  <si>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</si>
  <si>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</si>
  <si>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 xml:space="preserve">               Nationality &amp; Gender
Age Groups</t>
  </si>
  <si>
    <t>ذكور قطريون Qatari Male</t>
  </si>
  <si>
    <t>إناث قطريات Qatari Female</t>
  </si>
  <si>
    <t>ذكور غير قطريين Non Qatari Male</t>
  </si>
  <si>
    <t>إناث غير قطريات Non Qatari Female</t>
  </si>
  <si>
    <t>15 -24</t>
  </si>
  <si>
    <t>25 - 34</t>
  </si>
  <si>
    <t>35 -44</t>
  </si>
  <si>
    <t>45 - 54</t>
  </si>
  <si>
    <t>55 - 64</t>
  </si>
</sst>
</file>

<file path=xl/styles.xml><?xml version="1.0" encoding="utf-8"?>
<styleSheet xmlns="http://schemas.openxmlformats.org/spreadsheetml/2006/main">
  <numFmts count="69">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AR&quot;#,##0_);\(&quot;QAR&quot;#,##0\)"/>
    <numFmt numFmtId="165" formatCode="&quot;QAR&quot;#,##0_);[Red]\(&quot;QAR&quot;#,##0\)"/>
    <numFmt numFmtId="166" formatCode="&quot;QAR&quot;#,##0.00_);\(&quot;QAR&quot;#,##0.00\)"/>
    <numFmt numFmtId="167" formatCode="&quot;QAR&quot;#,##0.00_);[Red]\(&quot;QAR&quot;#,##0.00\)"/>
    <numFmt numFmtId="168" formatCode="_(&quot;QAR&quot;* #,##0_);_(&quot;QAR&quot;* \(#,##0\);_(&quot;QAR&quot;* &quot;-&quot;_);_(@_)"/>
    <numFmt numFmtId="169" formatCode="_(* #,##0_);_(* \(#,##0\);_(* &quot;-&quot;_);_(@_)"/>
    <numFmt numFmtId="170" formatCode="_(&quot;QAR&quot;* #,##0.00_);_(&quot;QAR&quot;* \(#,##0.00\);_(&quot;QA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B1mmm\-yy"/>
    <numFmt numFmtId="189" formatCode="&quot;ر.س.&quot;\ #,##0_-;&quot;ر.س.&quot;\ #,##0\-"/>
    <numFmt numFmtId="190" formatCode="&quot;ر.س.&quot;\ #,##0_-;[Red]&quot;ر.س.&quot;\ #,##0\-"/>
    <numFmt numFmtId="191" formatCode="&quot;ر.س.&quot;\ #,##0.00_-;&quot;ر.س.&quot;\ #,##0.00\-"/>
    <numFmt numFmtId="192" formatCode="&quot;ر.س.&quot;\ #,##0.00_-;[Red]&quot;ر.س.&quot;\ #,##0.00\-"/>
    <numFmt numFmtId="193" formatCode="_-&quot;ر.س.&quot;\ * #,##0_-;_-&quot;ر.س.&quot;\ * #,##0\-;_-&quot;ر.س.&quot;\ * &quot;-&quot;_-;_-@_-"/>
    <numFmt numFmtId="194" formatCode="_-&quot;ر.س.&quot;\ * #,##0.00_-;_-&quot;ر.س.&quot;\ * #,##0.00\-;_-&quot;ر.س.&quot;\ * &quot;-&quot;??_-;_-@_-"/>
    <numFmt numFmtId="195" formatCode="&quot;ج.م.&quot;\ #,##0_-;&quot;ج.م.&quot;\ #,##0\-"/>
    <numFmt numFmtId="196" formatCode="&quot;ج.م.&quot;\ #,##0_-;[Red]&quot;ج.م.&quot;\ #,##0\-"/>
    <numFmt numFmtId="197" formatCode="&quot;ج.م.&quot;\ #,##0.00_-;&quot;ج.م.&quot;\ #,##0.00\-"/>
    <numFmt numFmtId="198" formatCode="&quot;ج.م.&quot;\ #,##0.00_-;[Red]&quot;ج.م.&quot;\ #,##0.00\-"/>
    <numFmt numFmtId="199" formatCode="_-&quot;ج.م.&quot;\ * #,##0_-;_-&quot;ج.م.&quot;\ * #,##0\-;_-&quot;ج.م.&quot;\ * &quot;-&quot;_-;_-@_-"/>
    <numFmt numFmtId="200" formatCode="_-&quot;ج.م.&quot;\ * #,##0.00_-;_-&quot;ج.م.&quot;\ * #,##0.00\-;_-&quot;ج.م.&quot;\ * &quot;-&quot;??_-;_-@_-"/>
    <numFmt numFmtId="201" formatCode="0.0"/>
    <numFmt numFmtId="202" formatCode="&quot;ر.ق.&quot;\ #,##0.0_-"/>
    <numFmt numFmtId="203" formatCode="0;[Red]0"/>
    <numFmt numFmtId="204" formatCode="0.0_ "/>
    <numFmt numFmtId="205" formatCode="0.00_ "/>
    <numFmt numFmtId="206" formatCode="[$-4001]hh:mm:ss\ AM/PM"/>
    <numFmt numFmtId="207" formatCode="[$-4001]dd\ mmmm\,\ yyyy"/>
    <numFmt numFmtId="208" formatCode="0.0000"/>
    <numFmt numFmtId="209" formatCode="&quot;نعم&quot;\,\ &quot;نعم&quot;\,\ &quot;لا&quot;"/>
    <numFmt numFmtId="210" formatCode="&quot;تشغيل&quot;\,\ &quot;تشغيل&quot;\,\ &quot;إيقاف تشغيل&quot;"/>
    <numFmt numFmtId="211" formatCode="#,##0.0_ ;\-#,##0.0\ "/>
    <numFmt numFmtId="212" formatCode="B1dd/mm/yyyy"/>
    <numFmt numFmtId="213" formatCode="&quot;ر.ق.&quot;\ #,##0.00_-"/>
    <numFmt numFmtId="214" formatCode="0_ "/>
    <numFmt numFmtId="215" formatCode="0.0%"/>
    <numFmt numFmtId="216" formatCode="#,##0.0"/>
    <numFmt numFmtId="217" formatCode="#,##0_ ;\-#,##0\ "/>
    <numFmt numFmtId="218" formatCode="0.000000"/>
    <numFmt numFmtId="219" formatCode="0.00000"/>
    <numFmt numFmtId="220" formatCode="0.000"/>
    <numFmt numFmtId="221" formatCode="#,##0_ "/>
    <numFmt numFmtId="222" formatCode="_-* #,##0.000_-;_-* #,##0.000\-;_-* &quot;-&quot;??_-;_-@_-"/>
    <numFmt numFmtId="223" formatCode="_-* #,##0.0_-;_-* #,##0.0\-;_-* &quot;-&quot;??_-;_-@_-"/>
    <numFmt numFmtId="224" formatCode="_-* #,##0_-;_-* #,##0\-;_-* &quot;-&quot;??_-;_-@_-"/>
  </numFmts>
  <fonts count="97">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0"/>
      <color indexed="8"/>
      <name val="Calibri"/>
      <family val="0"/>
    </font>
    <font>
      <sz val="10"/>
      <color indexed="9"/>
      <name val="Arial"/>
      <family val="0"/>
    </font>
    <font>
      <sz val="10"/>
      <color indexed="8"/>
      <name val="Arial"/>
      <family val="0"/>
    </font>
    <font>
      <sz val="9"/>
      <color indexed="8"/>
      <name val="Arial"/>
      <family val="0"/>
    </font>
    <font>
      <b/>
      <sz val="12"/>
      <color indexed="8"/>
      <name val="Arial"/>
      <family val="0"/>
    </font>
    <font>
      <b/>
      <sz val="11"/>
      <color indexed="8"/>
      <name val="Arial"/>
      <family val="0"/>
    </font>
    <font>
      <sz val="8"/>
      <color indexed="8"/>
      <name val="Arial"/>
      <family val="0"/>
    </font>
    <font>
      <sz val="10"/>
      <color indexed="8"/>
      <name val="Arial Narrow"/>
      <family val="0"/>
    </font>
    <font>
      <sz val="10"/>
      <color indexed="54"/>
      <name val="Arial Narrow"/>
      <family val="0"/>
    </font>
    <font>
      <sz val="10"/>
      <color indexed="25"/>
      <name val="Arial Narrow"/>
      <family val="0"/>
    </font>
    <font>
      <sz val="11"/>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2"/>
      <name val="Arial"/>
      <family val="2"/>
    </font>
    <font>
      <b/>
      <sz val="48"/>
      <color indexed="12"/>
      <name val="AGA Arabesque Desktop"/>
      <family val="0"/>
    </font>
    <font>
      <sz val="11"/>
      <color indexed="8"/>
      <name val="Calibri"/>
      <family val="0"/>
    </font>
    <font>
      <b/>
      <sz val="36"/>
      <color indexed="12"/>
      <name val="Arial"/>
      <family val="0"/>
    </font>
    <font>
      <b/>
      <sz val="20"/>
      <color indexed="12"/>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9"/>
      <color indexed="8"/>
      <name val="Calibri"/>
      <family val="0"/>
    </font>
    <font>
      <b/>
      <sz val="9"/>
      <color indexed="8"/>
      <name val="Calibri"/>
      <family val="0"/>
    </font>
    <font>
      <sz val="12"/>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2"/>
      <color theme="1"/>
      <name val="Arial"/>
      <family val="2"/>
    </font>
    <font>
      <b/>
      <sz val="10"/>
      <color rgb="FFFF0000"/>
      <name val="Arial"/>
      <family val="2"/>
    </font>
    <font>
      <b/>
      <sz val="11"/>
      <color theme="1"/>
      <name val="Arial"/>
      <family val="2"/>
    </font>
    <font>
      <sz val="12"/>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right style="medium">
        <color theme="0"/>
      </right>
      <top style="thick">
        <color theme="0"/>
      </top>
      <bottom style="thick">
        <color theme="0"/>
      </bottom>
    </border>
    <border>
      <left/>
      <right style="medium">
        <color theme="0"/>
      </right>
      <top/>
      <bottom style="thick">
        <color theme="0"/>
      </bottom>
    </border>
    <border>
      <left/>
      <right style="medium">
        <color theme="0"/>
      </right>
      <top style="thick">
        <color theme="0"/>
      </top>
      <bottom>
        <color indexed="63"/>
      </bottom>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16"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89"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33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1"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201"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201"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214" fontId="4" fillId="0" borderId="0" xfId="0" applyNumberFormat="1" applyFont="1" applyAlignment="1">
      <alignment horizontal="right"/>
    </xf>
    <xf numFmtId="217" fontId="0" fillId="0" borderId="0" xfId="76" applyNumberFormat="1" applyFont="1" applyAlignment="1">
      <alignment vertical="center"/>
      <protection/>
    </xf>
    <xf numFmtId="217"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92" fillId="33" borderId="24" xfId="73" applyFont="1" applyFill="1" applyBorder="1" applyAlignment="1">
      <alignment horizontal="center" vertical="center" wrapText="1" readingOrder="2"/>
      <protection/>
    </xf>
    <xf numFmtId="0" fontId="92" fillId="0" borderId="24" xfId="73" applyFont="1" applyBorder="1" applyAlignment="1">
      <alignment horizontal="center" vertical="center" wrapText="1" readingOrder="2"/>
      <protection/>
    </xf>
    <xf numFmtId="0" fontId="92" fillId="0" borderId="25" xfId="73" applyFont="1" applyBorder="1" applyAlignment="1">
      <alignment horizontal="center" vertical="center" wrapText="1" readingOrder="2"/>
      <protection/>
    </xf>
    <xf numFmtId="0" fontId="92" fillId="0" borderId="26" xfId="73" applyFont="1" applyBorder="1" applyAlignment="1">
      <alignment horizontal="center" vertical="center" wrapText="1" readingOrder="2"/>
      <protection/>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14" fillId="33" borderId="28" xfId="0" applyFont="1" applyFill="1" applyBorder="1" applyAlignment="1">
      <alignment horizontal="right" vertical="center" wrapText="1" indent="1"/>
    </xf>
    <xf numFmtId="3" fontId="2" fillId="0" borderId="29"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30"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30"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217" fontId="2" fillId="0" borderId="15" xfId="42" applyNumberFormat="1" applyFont="1" applyFill="1" applyBorder="1" applyAlignment="1">
      <alignment horizontal="right" vertical="center" indent="1"/>
    </xf>
    <xf numFmtId="217" fontId="2" fillId="0" borderId="29"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217" fontId="2" fillId="33" borderId="16" xfId="42" applyNumberFormat="1" applyFont="1" applyFill="1" applyBorder="1" applyAlignment="1">
      <alignment horizontal="right" vertical="center" indent="1"/>
    </xf>
    <xf numFmtId="3" fontId="0" fillId="33" borderId="30" xfId="42" applyNumberFormat="1" applyFont="1" applyFill="1" applyBorder="1" applyAlignment="1">
      <alignment horizontal="right" vertical="center" indent="1"/>
    </xf>
    <xf numFmtId="3" fontId="2" fillId="33" borderId="30"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217" fontId="2" fillId="0" borderId="22" xfId="42" applyNumberFormat="1" applyFont="1" applyFill="1" applyBorder="1" applyAlignment="1">
      <alignment horizontal="right" vertical="center" indent="1"/>
    </xf>
    <xf numFmtId="217" fontId="2" fillId="0" borderId="31" xfId="42" applyNumberFormat="1" applyFont="1" applyFill="1" applyBorder="1" applyAlignment="1">
      <alignment horizontal="right" vertical="center" indent="1"/>
    </xf>
    <xf numFmtId="217" fontId="2" fillId="33" borderId="23" xfId="42" applyNumberFormat="1" applyFont="1" applyFill="1" applyBorder="1" applyAlignment="1">
      <alignment horizontal="right" vertical="center" indent="1"/>
    </xf>
    <xf numFmtId="3" fontId="0" fillId="0" borderId="29" xfId="42" applyNumberFormat="1" applyFont="1" applyFill="1" applyBorder="1" applyAlignment="1">
      <alignment horizontal="right" vertical="center" indent="1"/>
    </xf>
    <xf numFmtId="3" fontId="2" fillId="0" borderId="29" xfId="42" applyNumberFormat="1"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3" fontId="2" fillId="33" borderId="32"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30"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3" fillId="0" borderId="0" xfId="0" applyNumberFormat="1" applyFont="1" applyAlignment="1">
      <alignment vertical="center"/>
    </xf>
    <xf numFmtId="0" fontId="93" fillId="0" borderId="0" xfId="0" applyFont="1" applyAlignment="1">
      <alignment vertical="center"/>
    </xf>
    <xf numFmtId="0" fontId="14" fillId="0" borderId="20" xfId="0" applyFont="1" applyFill="1" applyBorder="1" applyAlignment="1">
      <alignment horizontal="right" vertical="center" wrapText="1" indent="1"/>
    </xf>
    <xf numFmtId="0" fontId="0" fillId="0" borderId="33" xfId="0" applyFont="1" applyFill="1" applyBorder="1" applyAlignment="1">
      <alignment horizontal="left" vertical="center" wrapText="1" indent="1"/>
    </xf>
    <xf numFmtId="3" fontId="0" fillId="0" borderId="29"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7" xfId="0" applyNumberFormat="1" applyFont="1" applyFill="1" applyBorder="1" applyAlignment="1">
      <alignment horizontal="right" vertical="center" indent="1"/>
    </xf>
    <xf numFmtId="3" fontId="0" fillId="0" borderId="29"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30" xfId="0" applyNumberFormat="1" applyFont="1" applyFill="1" applyBorder="1" applyAlignment="1">
      <alignment horizontal="right" vertical="center" indent="1" readingOrder="1"/>
    </xf>
    <xf numFmtId="217" fontId="2" fillId="0" borderId="30" xfId="42" applyNumberFormat="1" applyFont="1" applyFill="1" applyBorder="1" applyAlignment="1">
      <alignment horizontal="right" vertical="center" indent="1"/>
    </xf>
    <xf numFmtId="0" fontId="0" fillId="0" borderId="29"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31"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0" fillId="35" borderId="27" xfId="0" applyFont="1" applyFill="1" applyBorder="1" applyAlignment="1">
      <alignment horizontal="center" vertical="top" wrapText="1"/>
    </xf>
    <xf numFmtId="0" fontId="2" fillId="35" borderId="27" xfId="0" applyFont="1" applyFill="1" applyBorder="1" applyAlignment="1">
      <alignment horizontal="center" vertical="top" wrapText="1"/>
    </xf>
    <xf numFmtId="0" fontId="26" fillId="35" borderId="31" xfId="0" applyFont="1" applyFill="1" applyBorder="1" applyAlignment="1">
      <alignment horizontal="center" vertical="center" wrapText="1"/>
    </xf>
    <xf numFmtId="3" fontId="2" fillId="33" borderId="30" xfId="0" applyNumberFormat="1" applyFont="1" applyFill="1" applyBorder="1" applyAlignment="1">
      <alignment horizontal="right" vertical="center" indent="1"/>
    </xf>
    <xf numFmtId="0" fontId="92" fillId="0" borderId="25" xfId="73" applyFont="1" applyBorder="1" applyAlignment="1">
      <alignment horizontal="right" vertical="center" wrapText="1" indent="1" readingOrder="2"/>
      <protection/>
    </xf>
    <xf numFmtId="0" fontId="2" fillId="0" borderId="29" xfId="0" applyFont="1" applyFill="1" applyBorder="1" applyAlignment="1">
      <alignment horizontal="left" vertical="center" wrapText="1" indent="1"/>
    </xf>
    <xf numFmtId="0" fontId="92" fillId="33" borderId="24"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2" fillId="33" borderId="26" xfId="73" applyFont="1" applyFill="1" applyBorder="1" applyAlignment="1">
      <alignment horizontal="right" vertical="center" wrapText="1" indent="1" readingOrder="2"/>
      <protection/>
    </xf>
    <xf numFmtId="0" fontId="2" fillId="33" borderId="30" xfId="0" applyFont="1" applyFill="1" applyBorder="1" applyAlignment="1">
      <alignment horizontal="left" vertical="center" wrapText="1" indent="1"/>
    </xf>
    <xf numFmtId="0" fontId="92"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4" fillId="0" borderId="25" xfId="73" applyFont="1" applyBorder="1" applyAlignment="1">
      <alignment horizontal="right" vertical="center" wrapText="1" indent="1" readingOrder="2"/>
      <protection/>
    </xf>
    <xf numFmtId="0" fontId="94" fillId="33" borderId="24" xfId="73" applyFont="1" applyFill="1" applyBorder="1" applyAlignment="1">
      <alignment horizontal="right" vertical="center" wrapText="1" indent="1" readingOrder="2"/>
      <protection/>
    </xf>
    <xf numFmtId="0" fontId="94" fillId="0" borderId="34" xfId="73" applyFont="1" applyBorder="1" applyAlignment="1">
      <alignment horizontal="right" vertical="center" wrapText="1" indent="1" readingOrder="2"/>
      <protection/>
    </xf>
    <xf numFmtId="0" fontId="92" fillId="33" borderId="20" xfId="73" applyFont="1" applyFill="1" applyBorder="1" applyAlignment="1">
      <alignment horizontal="right" vertical="center" wrapText="1" indent="1" readingOrder="2"/>
      <protection/>
    </xf>
    <xf numFmtId="0" fontId="92" fillId="0" borderId="24" xfId="73" applyFont="1" applyBorder="1" applyAlignment="1">
      <alignment horizontal="right" vertical="center" wrapText="1" indent="1" readingOrder="2"/>
      <protection/>
    </xf>
    <xf numFmtId="0" fontId="92" fillId="0" borderId="26" xfId="73" applyFont="1" applyBorder="1" applyAlignment="1">
      <alignment horizontal="right" vertical="center" wrapText="1" indent="1" readingOrder="2"/>
      <protection/>
    </xf>
    <xf numFmtId="0" fontId="2" fillId="35" borderId="27"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31"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32"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31" xfId="0" applyNumberFormat="1" applyFont="1" applyFill="1" applyBorder="1" applyAlignment="1">
      <alignment horizontal="center" wrapText="1"/>
    </xf>
    <xf numFmtId="0" fontId="3" fillId="35" borderId="27" xfId="0" applyNumberFormat="1" applyFont="1" applyFill="1" applyBorder="1" applyAlignment="1">
      <alignment horizontal="center" vertical="top" wrapText="1"/>
    </xf>
    <xf numFmtId="0" fontId="13" fillId="35" borderId="27" xfId="0" applyNumberFormat="1" applyFont="1" applyFill="1" applyBorder="1" applyAlignment="1">
      <alignment horizontal="center" vertical="top" wrapText="1"/>
    </xf>
    <xf numFmtId="0" fontId="21" fillId="35" borderId="27" xfId="0" applyNumberFormat="1" applyFont="1" applyFill="1" applyBorder="1" applyAlignment="1">
      <alignment horizontal="center" vertical="top" wrapText="1"/>
    </xf>
    <xf numFmtId="0" fontId="3" fillId="35" borderId="27" xfId="0" applyNumberFormat="1" applyFont="1" applyFill="1" applyBorder="1" applyAlignment="1">
      <alignment horizontal="center" vertical="top" wrapText="1"/>
    </xf>
    <xf numFmtId="0" fontId="4" fillId="35" borderId="31" xfId="0" applyFont="1" applyFill="1" applyBorder="1" applyAlignment="1">
      <alignment horizontal="center" wrapText="1"/>
    </xf>
    <xf numFmtId="3" fontId="2" fillId="0" borderId="31"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2"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30" xfId="0" applyFont="1" applyFill="1" applyBorder="1" applyAlignment="1">
      <alignment horizontal="right" vertical="center" wrapText="1" indent="1"/>
    </xf>
    <xf numFmtId="0" fontId="21" fillId="0" borderId="30"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30" xfId="0" applyFont="1" applyFill="1" applyBorder="1" applyAlignment="1">
      <alignment horizontal="right" vertical="center" wrapText="1" indent="1"/>
    </xf>
    <xf numFmtId="3" fontId="0" fillId="33" borderId="30" xfId="0" applyNumberFormat="1" applyFont="1" applyFill="1" applyBorder="1" applyAlignment="1">
      <alignment horizontal="right" vertical="center" indent="1" readingOrder="1"/>
    </xf>
    <xf numFmtId="3" fontId="2" fillId="33" borderId="30" xfId="0" applyNumberFormat="1" applyFont="1" applyFill="1" applyBorder="1" applyAlignment="1">
      <alignment horizontal="right" vertical="center" indent="1" readingOrder="1"/>
    </xf>
    <xf numFmtId="0" fontId="21" fillId="33" borderId="30"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31" xfId="0" applyNumberFormat="1" applyFont="1" applyFill="1" applyBorder="1" applyAlignment="1">
      <alignment horizontal="right" vertical="center" indent="1" readingOrder="1"/>
    </xf>
    <xf numFmtId="0" fontId="13" fillId="33" borderId="31" xfId="0" applyFont="1" applyFill="1" applyBorder="1" applyAlignment="1">
      <alignment horizontal="left" vertical="center" wrapText="1" indent="1"/>
    </xf>
    <xf numFmtId="0" fontId="14" fillId="0" borderId="29" xfId="0" applyFont="1" applyFill="1" applyBorder="1" applyAlignment="1">
      <alignment horizontal="right" vertical="center" wrapText="1" indent="1"/>
    </xf>
    <xf numFmtId="0" fontId="21" fillId="0" borderId="29"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30"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201"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31" xfId="91" applyNumberFormat="1" applyFont="1" applyFill="1" applyBorder="1" applyAlignment="1">
      <alignment horizontal="right" vertical="center" indent="1"/>
      <protection/>
    </xf>
    <xf numFmtId="0" fontId="4" fillId="33" borderId="14" xfId="0" applyFont="1" applyFill="1" applyBorder="1" applyAlignment="1">
      <alignment horizontal="center" vertical="center" wrapText="1" readingOrder="2"/>
    </xf>
    <xf numFmtId="3" fontId="2" fillId="33" borderId="23" xfId="46" applyNumberFormat="1" applyFont="1" applyFill="1" applyBorder="1" applyAlignment="1">
      <alignment horizontal="center" vertical="center" wrapText="1"/>
    </xf>
    <xf numFmtId="0" fontId="4" fillId="0" borderId="17"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34" borderId="14" xfId="0" applyFont="1" applyFill="1" applyBorder="1" applyAlignment="1">
      <alignment horizontal="center" vertical="center" wrapText="1" readingOrder="2"/>
    </xf>
    <xf numFmtId="0" fontId="4" fillId="0" borderId="21" xfId="0" applyFont="1" applyFill="1" applyBorder="1" applyAlignment="1">
      <alignment horizontal="center" vertical="center" wrapText="1" readingOrder="2"/>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9" xfId="44" applyNumberFormat="1" applyFont="1" applyFill="1" applyBorder="1" applyAlignment="1">
      <alignment horizontal="right" vertical="center" indent="1"/>
    </xf>
    <xf numFmtId="3" fontId="0" fillId="0" borderId="29"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30"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95" fillId="0" borderId="0" xfId="76" applyNumberFormat="1" applyFont="1" applyAlignment="1">
      <alignment horizontal="right" vertical="center" readingOrder="2"/>
      <protection/>
    </xf>
    <xf numFmtId="0" fontId="95" fillId="0" borderId="0" xfId="76" applyNumberFormat="1" applyFont="1" applyAlignment="1">
      <alignment vertical="center"/>
      <protection/>
    </xf>
    <xf numFmtId="3" fontId="0" fillId="33" borderId="30" xfId="44" applyNumberFormat="1" applyFont="1" applyFill="1" applyBorder="1" applyAlignment="1">
      <alignment horizontal="right" vertical="center" indent="1"/>
    </xf>
    <xf numFmtId="224" fontId="0" fillId="0" borderId="0" xfId="42" applyNumberFormat="1" applyFont="1" applyAlignment="1">
      <alignment vertical="center"/>
    </xf>
    <xf numFmtId="0" fontId="15" fillId="35" borderId="27"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6" fillId="35" borderId="29" xfId="0" applyFont="1" applyFill="1" applyBorder="1" applyAlignment="1">
      <alignment horizontal="center" vertical="center" wrapText="1"/>
    </xf>
    <xf numFmtId="0" fontId="96" fillId="35" borderId="39" xfId="0" applyFont="1" applyFill="1" applyBorder="1" applyAlignment="1">
      <alignment horizontal="center" vertical="center" wrapText="1"/>
    </xf>
    <xf numFmtId="0" fontId="92" fillId="35" borderId="31" xfId="0" applyFont="1" applyFill="1" applyBorder="1" applyAlignment="1">
      <alignment horizontal="center" vertical="center" wrapText="1"/>
    </xf>
    <xf numFmtId="0" fontId="92" fillId="35" borderId="29" xfId="0" applyFont="1" applyFill="1" applyBorder="1" applyAlignment="1">
      <alignment horizontal="center" vertical="center" wrapText="1"/>
    </xf>
    <xf numFmtId="0" fontId="92"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2" fillId="35" borderId="47" xfId="0" applyFont="1" applyFill="1" applyBorder="1" applyAlignment="1">
      <alignment horizontal="center" vertical="center"/>
    </xf>
    <xf numFmtId="0" fontId="92"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6" fillId="35" borderId="50" xfId="0" applyFont="1" applyFill="1" applyBorder="1" applyAlignment="1">
      <alignment horizontal="center" vertical="center" wrapText="1"/>
    </xf>
    <xf numFmtId="0" fontId="96"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 </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r>
              <a:rPr lang="en-US" cap="none" sz="1200" b="0" i="0" u="none" baseline="0">
                <a:solidFill>
                  <a:srgbClr val="000000"/>
                </a:solidFill>
                <a:latin typeface="Arial"/>
                <a:ea typeface="Arial"/>
                <a:cs typeface="Arial"/>
              </a:rPr>
              <a:t> </a:t>
            </a:r>
          </a:p>
        </c:rich>
      </c:tx>
      <c:layout>
        <c:manualLayout>
          <c:xMode val="factor"/>
          <c:yMode val="factor"/>
          <c:x val="0.02625"/>
          <c:y val="-0.00875"/>
        </c:manualLayout>
      </c:layout>
      <c:spPr>
        <a:noFill/>
        <a:ln w="3175">
          <a:noFill/>
        </a:ln>
      </c:spPr>
    </c:title>
    <c:plotArea>
      <c:layout>
        <c:manualLayout>
          <c:xMode val="edge"/>
          <c:yMode val="edge"/>
          <c:x val="-0.01025"/>
          <c:y val="0.21175"/>
          <c:w val="0.9565"/>
          <c:h val="0.7222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'17'!$B$23:$B$31</c:f>
              <c:numCache>
                <c:ptCount val="9"/>
                <c:pt idx="0">
                  <c:v>24.762</c:v>
                </c:pt>
                <c:pt idx="1">
                  <c:v>48.963</c:v>
                </c:pt>
                <c:pt idx="2">
                  <c:v>96.106</c:v>
                </c:pt>
                <c:pt idx="3">
                  <c:v>126.483</c:v>
                </c:pt>
                <c:pt idx="4">
                  <c:v>157.274</c:v>
                </c:pt>
                <c:pt idx="5">
                  <c:v>173.959</c:v>
                </c:pt>
                <c:pt idx="6">
                  <c:v>268.037</c:v>
                </c:pt>
                <c:pt idx="7">
                  <c:v>274.626</c:v>
                </c:pt>
                <c:pt idx="8">
                  <c:v>665.829</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'17'!$C$23:$C$31</c:f>
              <c:numCache>
                <c:ptCount val="9"/>
                <c:pt idx="0">
                  <c:v>0</c:v>
                </c:pt>
                <c:pt idx="1">
                  <c:v>6.058</c:v>
                </c:pt>
                <c:pt idx="2">
                  <c:v>35.877</c:v>
                </c:pt>
                <c:pt idx="3">
                  <c:v>51.111</c:v>
                </c:pt>
                <c:pt idx="4">
                  <c:v>17.306</c:v>
                </c:pt>
                <c:pt idx="5">
                  <c:v>65.364</c:v>
                </c:pt>
                <c:pt idx="6">
                  <c:v>116.697</c:v>
                </c:pt>
                <c:pt idx="7">
                  <c:v>0.496</c:v>
                </c:pt>
                <c:pt idx="8">
                  <c:v>0.298</c:v>
                </c:pt>
              </c:numCache>
            </c:numRef>
          </c:val>
        </c:ser>
        <c:overlap val="-5"/>
        <c:axId val="20329693"/>
        <c:axId val="48749510"/>
      </c:barChart>
      <c:catAx>
        <c:axId val="2032969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8749510"/>
        <c:crosses val="autoZero"/>
        <c:auto val="1"/>
        <c:lblOffset val="100"/>
        <c:tickLblSkip val="1"/>
        <c:noMultiLvlLbl val="0"/>
      </c:catAx>
      <c:valAx>
        <c:axId val="48749510"/>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41"/>
              <c:y val="0"/>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0329693"/>
        <c:crossesAt val="1"/>
        <c:crossBetween val="between"/>
        <c:dispUnits/>
      </c:valAx>
      <c:spPr>
        <a:solidFill>
          <a:srgbClr val="E5EEF7"/>
        </a:solidFill>
        <a:ln w="3175">
          <a:noFill/>
        </a:ln>
      </c:spPr>
    </c:plotArea>
    <c:legend>
      <c:legendPos val="r"/>
      <c:layout>
        <c:manualLayout>
          <c:xMode val="edge"/>
          <c:yMode val="edge"/>
          <c:x val="0.34975"/>
          <c:y val="0.1645"/>
          <c:w val="0.343"/>
          <c:h val="0.035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غير النشيطين اقتصادياً (15 سنة فأكثر) حسب الجنسية والنوع والفئات العمرية
</a:t>
            </a:r>
            <a:r>
              <a:rPr lang="en-US" cap="none" sz="1200" b="1" i="0" u="none" baseline="0">
                <a:solidFill>
                  <a:srgbClr val="000000"/>
                </a:solidFill>
                <a:latin typeface="Arial"/>
                <a:ea typeface="Arial"/>
                <a:cs typeface="Arial"/>
              </a:rPr>
              <a:t>ECONOMICALLY INACTIVE POPULATION (15 YEARS &amp; ABOVE) BY NATIONALITY, GENDER &amp; AGE GROUP
</a:t>
            </a:r>
            <a:r>
              <a:rPr lang="en-US" cap="none" sz="1200" b="0" i="0" u="none" baseline="0">
                <a:solidFill>
                  <a:srgbClr val="000000"/>
                </a:solidFil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285"/>
          <c:y val="0.24"/>
          <c:w val="0.92775"/>
          <c:h val="0.7252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19049</c:v>
                </c:pt>
                <c:pt idx="1">
                  <c:v>2106</c:v>
                </c:pt>
                <c:pt idx="2">
                  <c:v>328</c:v>
                </c:pt>
                <c:pt idx="3">
                  <c:v>1161</c:v>
                </c:pt>
                <c:pt idx="4">
                  <c:v>5860</c:v>
                </c:pt>
                <c:pt idx="5">
                  <c:v>7021</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28002</c:v>
                </c:pt>
                <c:pt idx="1">
                  <c:v>9145</c:v>
                </c:pt>
                <c:pt idx="2">
                  <c:v>5629</c:v>
                </c:pt>
                <c:pt idx="3">
                  <c:v>9898</c:v>
                </c:pt>
                <c:pt idx="4">
                  <c:v>10461</c:v>
                </c:pt>
                <c:pt idx="5">
                  <c:v>5796</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39516</c:v>
                </c:pt>
                <c:pt idx="1">
                  <c:v>1762</c:v>
                </c:pt>
                <c:pt idx="2">
                  <c:v>120</c:v>
                </c:pt>
                <c:pt idx="3">
                  <c:v>236</c:v>
                </c:pt>
                <c:pt idx="4">
                  <c:v>1444</c:v>
                </c:pt>
                <c:pt idx="5">
                  <c:v>2849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32883</c:v>
                </c:pt>
                <c:pt idx="1">
                  <c:v>32164</c:v>
                </c:pt>
                <c:pt idx="2">
                  <c:v>40181</c:v>
                </c:pt>
                <c:pt idx="3">
                  <c:v>22578</c:v>
                </c:pt>
                <c:pt idx="4">
                  <c:v>9681</c:v>
                </c:pt>
                <c:pt idx="5">
                  <c:v>3484</c:v>
                </c:pt>
              </c:numCache>
            </c:numRef>
          </c:val>
        </c:ser>
        <c:gapWidth val="250"/>
        <c:axId val="63131463"/>
        <c:axId val="31312256"/>
      </c:barChart>
      <c:catAx>
        <c:axId val="63131463"/>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65"/>
              <c:y val="-0.00075"/>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Arial"/>
                <a:ea typeface="Arial"/>
                <a:cs typeface="Arial"/>
              </a:defRPr>
            </a:pPr>
          </a:p>
        </c:txPr>
        <c:crossAx val="31312256"/>
        <c:crosses val="autoZero"/>
        <c:auto val="1"/>
        <c:lblOffset val="100"/>
        <c:tickLblSkip val="1"/>
        <c:noMultiLvlLbl val="0"/>
      </c:catAx>
      <c:valAx>
        <c:axId val="3131225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63131463"/>
        <c:crossesAt val="1"/>
        <c:crossBetween val="between"/>
        <c:dispUnits>
          <c:builtInUnit val="thousands"/>
          <c:dispUnitsLbl>
            <c:layout>
              <c:manualLayout>
                <c:xMode val="edge"/>
                <c:yMode val="edge"/>
                <c:x val="-0.1715"/>
                <c:y val="-0.05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696"/>
          <c:y val="0.23375"/>
          <c:w val="0.244"/>
          <c:h val="0.256"/>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2020</a:t>
            </a:r>
          </a:p>
        </c:rich>
      </c:tx>
      <c:layout>
        <c:manualLayout>
          <c:xMode val="factor"/>
          <c:yMode val="factor"/>
          <c:x val="0.04775"/>
          <c:y val="-0.00875"/>
        </c:manualLayout>
      </c:layout>
      <c:spPr>
        <a:noFill/>
        <a:ln w="3175">
          <a:noFill/>
        </a:ln>
      </c:spPr>
    </c:title>
    <c:plotArea>
      <c:layout>
        <c:manualLayout>
          <c:xMode val="edge"/>
          <c:yMode val="edge"/>
          <c:x val="0.03225"/>
          <c:y val="0.232"/>
          <c:w val="0.8405"/>
          <c:h val="0.709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7383</c:v>
                </c:pt>
                <c:pt idx="1">
                  <c:v>186946</c:v>
                </c:pt>
                <c:pt idx="2">
                  <c:v>283335</c:v>
                </c:pt>
                <c:pt idx="3">
                  <c:v>398407</c:v>
                </c:pt>
                <c:pt idx="4">
                  <c:v>316603</c:v>
                </c:pt>
                <c:pt idx="5">
                  <c:v>264921</c:v>
                </c:pt>
                <c:pt idx="6">
                  <c:v>162971</c:v>
                </c:pt>
                <c:pt idx="7">
                  <c:v>128375</c:v>
                </c:pt>
                <c:pt idx="8">
                  <c:v>52155</c:v>
                </c:pt>
                <c:pt idx="9">
                  <c:v>27146</c:v>
                </c:pt>
                <c:pt idx="10">
                  <c:v>7797</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4555</c:v>
                </c:pt>
                <c:pt idx="1">
                  <c:v>36266</c:v>
                </c:pt>
                <c:pt idx="2">
                  <c:v>49231</c:v>
                </c:pt>
                <c:pt idx="3">
                  <c:v>59412</c:v>
                </c:pt>
                <c:pt idx="4">
                  <c:v>58330</c:v>
                </c:pt>
                <c:pt idx="5">
                  <c:v>41517</c:v>
                </c:pt>
                <c:pt idx="6">
                  <c:v>21875</c:v>
                </c:pt>
                <c:pt idx="7">
                  <c:v>13232</c:v>
                </c:pt>
                <c:pt idx="8">
                  <c:v>6027</c:v>
                </c:pt>
                <c:pt idx="9">
                  <c:v>2290</c:v>
                </c:pt>
                <c:pt idx="10">
                  <c:v>472</c:v>
                </c:pt>
              </c:numCache>
            </c:numRef>
          </c:val>
          <c:smooth val="0"/>
        </c:ser>
        <c:marker val="1"/>
        <c:axId val="36092407"/>
        <c:axId val="56396208"/>
      </c:lineChart>
      <c:catAx>
        <c:axId val="3609240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2"/>
              <c:y val="0.00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6396208"/>
        <c:crosses val="autoZero"/>
        <c:auto val="1"/>
        <c:lblOffset val="100"/>
        <c:tickLblSkip val="1"/>
        <c:noMultiLvlLbl val="0"/>
      </c:catAx>
      <c:valAx>
        <c:axId val="56396208"/>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
</a:t>
                </a:r>
                <a:r>
                  <a:rPr lang="en-US" cap="none" sz="1000" b="1" i="0" u="none" baseline="0">
                    <a:solidFill>
                      <a:srgbClr val="000000"/>
                    </a:solidFill>
                    <a:latin typeface="Arial"/>
                    <a:ea typeface="Arial"/>
                    <a:cs typeface="Arial"/>
                  </a:rPr>
                  <a:t>Thousands</a:t>
                </a:r>
              </a:p>
            </c:rich>
          </c:tx>
          <c:layout>
            <c:manualLayout>
              <c:xMode val="factor"/>
              <c:yMode val="factor"/>
              <c:x val="0.0285"/>
              <c:y val="0.143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6092407"/>
        <c:crossesAt val="1"/>
        <c:crossBetween val="between"/>
        <c:dispUnits>
          <c:builtInUnit val="thousands"/>
        </c:dispUnits>
      </c:valAx>
      <c:spPr>
        <a:solidFill>
          <a:srgbClr val="E5EEF7"/>
        </a:solidFill>
        <a:ln w="3175">
          <a:noFill/>
        </a:ln>
      </c:spPr>
    </c:plotArea>
    <c:legend>
      <c:legendPos val="r"/>
      <c:layout>
        <c:manualLayout>
          <c:xMode val="edge"/>
          <c:yMode val="edge"/>
          <c:x val="0.86425"/>
          <c:y val="0.54525"/>
          <c:w val="0.122"/>
          <c:h val="0.0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latin typeface="Arial"/>
                <a:ea typeface="Arial"/>
                <a:cs typeface="Arial"/>
              </a:rPr>
              <a:t>15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400" b="1" i="0" u="none" baseline="0">
                <a:solidFill>
                  <a:srgbClr val="000000"/>
                </a:solidFill>
              </a:rPr>
              <a:t>ECONOMICALLY ACTIVE POPULATION (15 YEARS &amp; ABOVE) BY GENDER 
</a:t>
            </a:r>
            <a:r>
              <a:rPr lang="en-US" cap="none" sz="1400" b="1" i="0" u="none" baseline="0">
                <a:solidFill>
                  <a:srgbClr val="000000"/>
                </a:solidFill>
              </a:rPr>
              <a:t>&amp; EDUCATIONAL STATUS (THOUSAND)
</a:t>
            </a:r>
            <a:r>
              <a:rPr lang="en-US" cap="none" sz="1400" b="1" i="0" u="none" baseline="0">
                <a:solidFill>
                  <a:srgbClr val="000000"/>
                </a:solidFill>
              </a:rPr>
              <a:t>2020</a:t>
            </a:r>
          </a:p>
        </c:rich>
      </c:tx>
      <c:layout>
        <c:manualLayout>
          <c:xMode val="factor"/>
          <c:yMode val="factor"/>
          <c:x val="0"/>
          <c:y val="-0.0075"/>
        </c:manualLayout>
      </c:layout>
      <c:spPr>
        <a:noFill/>
        <a:ln w="3175">
          <a:noFill/>
        </a:ln>
      </c:spPr>
    </c:title>
    <c:plotArea>
      <c:layout>
        <c:manualLayout>
          <c:xMode val="edge"/>
          <c:yMode val="edge"/>
          <c:x val="0.03925"/>
          <c:y val="0.233"/>
          <c:w val="0.9335"/>
          <c:h val="0.718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186867</c:v>
                </c:pt>
                <c:pt idx="1">
                  <c:v>379905</c:v>
                </c:pt>
                <c:pt idx="2">
                  <c:v>768105</c:v>
                </c:pt>
                <c:pt idx="3">
                  <c:v>49838</c:v>
                </c:pt>
                <c:pt idx="4">
                  <c:v>451324</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16434</c:v>
                </c:pt>
                <c:pt idx="1">
                  <c:v>30462</c:v>
                </c:pt>
                <c:pt idx="2">
                  <c:v>114846</c:v>
                </c:pt>
                <c:pt idx="3">
                  <c:v>10639</c:v>
                </c:pt>
                <c:pt idx="4">
                  <c:v>120826</c:v>
                </c:pt>
              </c:numCache>
            </c:numRef>
          </c:val>
        </c:ser>
        <c:overlap val="-5"/>
        <c:gapWidth val="276"/>
        <c:axId val="37803825"/>
        <c:axId val="4690106"/>
      </c:barChart>
      <c:catAx>
        <c:axId val="3780382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1975"/>
              <c:y val="0.000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90106"/>
        <c:crosses val="autoZero"/>
        <c:auto val="1"/>
        <c:lblOffset val="100"/>
        <c:tickLblSkip val="1"/>
        <c:noMultiLvlLbl val="0"/>
      </c:catAx>
      <c:valAx>
        <c:axId val="469010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7803825"/>
        <c:crossesAt val="1"/>
        <c:crossBetween val="between"/>
        <c:dispUnits>
          <c:builtInUnit val="thousands"/>
          <c:dispUnitsLbl>
            <c:layout>
              <c:manualLayout>
                <c:xMode val="edge"/>
                <c:yMode val="edge"/>
                <c:x val="-0.01925"/>
                <c:y val="-0.052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3"/>
          <c:y val="0.18975"/>
          <c:w val="0.303"/>
          <c:h val="0.049"/>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6375"/>
          <c:y val="0.1455"/>
          <c:w val="0.90975"/>
          <c:h val="0.699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أنشطة خدمات الإقامة والطعام Accommodation and food service activities</c:v>
                </c:pt>
                <c:pt idx="8">
                  <c:v>الأنشطة في مجال صحة الإنسان والعمل الاجتماعي Human health and social work activities</c:v>
                </c:pt>
                <c:pt idx="9">
                  <c:v>التعليم Education </c:v>
                </c:pt>
                <c:pt idx="10">
                  <c:v>الأنشطة المهنية والعلمية والتقنية Professional, scientific and technical activities</c:v>
                </c:pt>
                <c:pt idx="11">
                  <c:v>التعدين واستغلال المحاجر Mining and quarrying </c:v>
                </c:pt>
                <c:pt idx="12">
                  <c:v>الزراعة  والحراجة وصيد الأسماك Agriculture, forestry and fishing</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752612</c:v>
                </c:pt>
                <c:pt idx="1">
                  <c:v>244188</c:v>
                </c:pt>
                <c:pt idx="2">
                  <c:v>184298</c:v>
                </c:pt>
                <c:pt idx="3">
                  <c:v>163610</c:v>
                </c:pt>
                <c:pt idx="4">
                  <c:v>136257</c:v>
                </c:pt>
                <c:pt idx="5">
                  <c:v>110683</c:v>
                </c:pt>
                <c:pt idx="6">
                  <c:v>101555</c:v>
                </c:pt>
                <c:pt idx="7">
                  <c:v>87591</c:v>
                </c:pt>
                <c:pt idx="8">
                  <c:v>75444</c:v>
                </c:pt>
                <c:pt idx="9">
                  <c:v>54443</c:v>
                </c:pt>
                <c:pt idx="10">
                  <c:v>47679</c:v>
                </c:pt>
                <c:pt idx="11">
                  <c:v>35521</c:v>
                </c:pt>
                <c:pt idx="12">
                  <c:v>27964</c:v>
                </c:pt>
                <c:pt idx="13">
                  <c:v>22036</c:v>
                </c:pt>
                <c:pt idx="14">
                  <c:v>21534</c:v>
                </c:pt>
                <c:pt idx="15">
                  <c:v>19521</c:v>
                </c:pt>
                <c:pt idx="16">
                  <c:v>44310</c:v>
                </c:pt>
              </c:numCache>
            </c:numRef>
          </c:val>
        </c:ser>
        <c:gapWidth val="38"/>
        <c:axId val="42210955"/>
        <c:axId val="44354276"/>
      </c:barChart>
      <c:catAx>
        <c:axId val="4221095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354276"/>
        <c:crosses val="autoZero"/>
        <c:auto val="1"/>
        <c:lblOffset val="100"/>
        <c:tickLblSkip val="1"/>
        <c:noMultiLvlLbl val="0"/>
      </c:catAx>
      <c:valAx>
        <c:axId val="44354276"/>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2210955"/>
        <c:crossesAt val="1"/>
        <c:crossBetween val="between"/>
        <c:dispUnits>
          <c:builtInUnit val="thousands"/>
          <c:dispUnitsLbl>
            <c:layout>
              <c:manualLayout>
                <c:xMode val="edge"/>
                <c:yMode val="edge"/>
                <c:x val="-0.4195"/>
                <c:y val="-0.30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BY NATIONALITY &amp; SECTOR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165"/>
          <c:y val="0.21625"/>
          <c:w val="0.958"/>
          <c:h val="0.852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272</c:v>
                </c:pt>
                <c:pt idx="1">
                  <c:v>240</c:v>
                </c:pt>
                <c:pt idx="2">
                  <c:v>8960</c:v>
                </c:pt>
                <c:pt idx="3">
                  <c:v>13190</c:v>
                </c:pt>
                <c:pt idx="4">
                  <c:v>79022</c:v>
                </c:pt>
                <c:pt idx="5">
                  <c:v>0</c:v>
                </c:pt>
                <c:pt idx="6">
                  <c:v>8697</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2651</c:v>
                </c:pt>
                <c:pt idx="1">
                  <c:v>7984</c:v>
                </c:pt>
                <c:pt idx="2">
                  <c:v>19846</c:v>
                </c:pt>
                <c:pt idx="3">
                  <c:v>46477</c:v>
                </c:pt>
                <c:pt idx="4">
                  <c:v>76046</c:v>
                </c:pt>
                <c:pt idx="5">
                  <c:v>163610</c:v>
                </c:pt>
                <c:pt idx="6">
                  <c:v>1702251</c:v>
                </c:pt>
              </c:numCache>
            </c:numRef>
          </c:val>
        </c:ser>
        <c:overlap val="-5"/>
        <c:axId val="63644165"/>
        <c:axId val="35926574"/>
      </c:barChart>
      <c:catAx>
        <c:axId val="63644165"/>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5926574"/>
        <c:crosses val="autoZero"/>
        <c:auto val="1"/>
        <c:lblOffset val="100"/>
        <c:tickLblSkip val="1"/>
        <c:noMultiLvlLbl val="0"/>
      </c:catAx>
      <c:valAx>
        <c:axId val="35926574"/>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644165"/>
        <c:crossesAt val="1"/>
        <c:crossBetween val="between"/>
        <c:dispUnits>
          <c:builtInUnit val="thousands"/>
          <c:dispUnitsLbl>
            <c:layout>
              <c:manualLayout>
                <c:xMode val="edge"/>
                <c:yMode val="edge"/>
                <c:x val="-0.0075"/>
                <c:y val="-0.044"/>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20725"/>
          <c:y val="0.1615"/>
          <c:w val="0.5165"/>
          <c:h val="0.0667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0" i="0" u="none" baseline="0">
                <a:solidFill>
                  <a:srgbClr val="000000"/>
                </a:solidFil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0825"/>
          <c:y val="0.22075"/>
          <c:w val="0.97525"/>
          <c:h val="0.718"/>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'22'!$B$21:$B$29</c:f>
              <c:numCache>
                <c:ptCount val="9"/>
                <c:pt idx="0">
                  <c:v>4167</c:v>
                </c:pt>
                <c:pt idx="1">
                  <c:v>3966</c:v>
                </c:pt>
                <c:pt idx="2">
                  <c:v>3690</c:v>
                </c:pt>
                <c:pt idx="3">
                  <c:v>3785</c:v>
                </c:pt>
                <c:pt idx="4">
                  <c:v>6236</c:v>
                </c:pt>
                <c:pt idx="5">
                  <c:v>21150</c:v>
                </c:pt>
                <c:pt idx="6">
                  <c:v>20400</c:v>
                </c:pt>
                <c:pt idx="7">
                  <c:v>29883</c:v>
                </c:pt>
                <c:pt idx="8">
                  <c:v>45685</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'22'!$C$21:$C$29</c:f>
              <c:numCache>
                <c:ptCount val="9"/>
                <c:pt idx="0">
                  <c:v>3221</c:v>
                </c:pt>
                <c:pt idx="1">
                  <c:v>0</c:v>
                </c:pt>
                <c:pt idx="2">
                  <c:v>2997</c:v>
                </c:pt>
                <c:pt idx="3">
                  <c:v>3600</c:v>
                </c:pt>
                <c:pt idx="4">
                  <c:v>4928</c:v>
                </c:pt>
                <c:pt idx="5">
                  <c:v>15390</c:v>
                </c:pt>
                <c:pt idx="6">
                  <c:v>18899</c:v>
                </c:pt>
                <c:pt idx="7">
                  <c:v>26073</c:v>
                </c:pt>
                <c:pt idx="8">
                  <c:v>36857</c:v>
                </c:pt>
              </c:numCache>
            </c:numRef>
          </c:val>
        </c:ser>
        <c:overlap val="-5"/>
        <c:axId val="54903711"/>
        <c:axId val="24371352"/>
      </c:barChart>
      <c:catAx>
        <c:axId val="54903711"/>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4371352"/>
        <c:crosses val="autoZero"/>
        <c:auto val="1"/>
        <c:lblOffset val="100"/>
        <c:tickLblSkip val="1"/>
        <c:noMultiLvlLbl val="0"/>
      </c:catAx>
      <c:valAx>
        <c:axId val="24371352"/>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4903711"/>
        <c:crossesAt val="1"/>
        <c:crossBetween val="between"/>
        <c:dispUnits>
          <c:builtInUnit val="thousands"/>
          <c:dispUnitsLbl>
            <c:layout>
              <c:manualLayout>
                <c:xMode val="edge"/>
                <c:yMode val="edge"/>
                <c:x val="-0.4315"/>
                <c:y val="-0.272"/>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8125"/>
          <c:y val="0.1615"/>
          <c:w val="0.2645"/>
          <c:h val="0.049"/>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0"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0" i="0" u="none" baseline="0">
                <a:solidFill>
                  <a:srgbClr val="000000"/>
                </a:solidFill>
              </a:rPr>
              <a:t>2020</a:t>
            </a:r>
          </a:p>
        </c:rich>
      </c:tx>
      <c:layout>
        <c:manualLayout>
          <c:xMode val="factor"/>
          <c:yMode val="factor"/>
          <c:x val="0"/>
          <c:y val="-0.0075"/>
        </c:manualLayout>
      </c:layout>
      <c:spPr>
        <a:noFill/>
        <a:ln w="3175">
          <a:noFill/>
        </a:ln>
      </c:spPr>
    </c:title>
    <c:plotArea>
      <c:layout>
        <c:manualLayout>
          <c:xMode val="edge"/>
          <c:yMode val="edge"/>
          <c:x val="0.03925"/>
          <c:y val="0.21625"/>
          <c:w val="0.9355"/>
          <c:h val="0.7402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المعلومات والاتصالات Information and communication</c:v>
                </c:pt>
                <c:pt idx="2">
                  <c:v>الإدارة العامة والدفاع؛ والضمان الاجتماعي الإلزامي Public administration and defence; compulsory social security</c:v>
                </c:pt>
                <c:pt idx="3">
                  <c:v>أنشطة المنظمات والهيئات غير الخاضعة للولاية القضائية الوطنية Activities of extraterritorial organizations and bodies</c:v>
                </c:pt>
                <c:pt idx="4">
                  <c:v>الأنشطة المالية وأنشطة التأمين Financial and insurance activities</c:v>
                </c:pt>
                <c:pt idx="5">
                  <c:v>التعليم Education</c:v>
                </c:pt>
                <c:pt idx="6">
                  <c:v>إمدادات الكهرباء والغاز والبخار وتكييف الهواء Electricity, gas, steam and air conditioning supply</c:v>
                </c:pt>
                <c:pt idx="7">
                  <c:v>الأنشطة في مجال صحة الإنسان والعمل الاجتماعي Human health and social work activities</c:v>
                </c:pt>
                <c:pt idx="8">
                  <c:v>الفنون والترفيه والتسلية Arts, entertainment and recreation</c:v>
                </c:pt>
                <c:pt idx="9">
                  <c:v>الأنشطة المهنية والعلمية والتقنية Professional, scientific and technical activities</c:v>
                </c:pt>
              </c:strCache>
            </c:strRef>
          </c:cat>
          <c:val>
            <c:numRef>
              <c:f>'23'!$B$35:$B$44</c:f>
              <c:numCache>
                <c:ptCount val="10"/>
                <c:pt idx="0">
                  <c:v>34363</c:v>
                </c:pt>
                <c:pt idx="1">
                  <c:v>30423</c:v>
                </c:pt>
                <c:pt idx="2">
                  <c:v>30302</c:v>
                </c:pt>
                <c:pt idx="3">
                  <c:v>29656</c:v>
                </c:pt>
                <c:pt idx="4">
                  <c:v>27287</c:v>
                </c:pt>
                <c:pt idx="5">
                  <c:v>25975</c:v>
                </c:pt>
                <c:pt idx="6">
                  <c:v>24726</c:v>
                </c:pt>
                <c:pt idx="7">
                  <c:v>22916</c:v>
                </c:pt>
                <c:pt idx="8">
                  <c:v>20027</c:v>
                </c:pt>
                <c:pt idx="9">
                  <c:v>19163</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المعلومات والاتصالات Information and communication</c:v>
                </c:pt>
                <c:pt idx="2">
                  <c:v>الإدارة العامة والدفاع؛ والضمان الاجتماعي الإلزامي Public administration and defence; compulsory social security</c:v>
                </c:pt>
                <c:pt idx="3">
                  <c:v>أنشطة المنظمات والهيئات غير الخاضعة للولاية القضائية الوطنية Activities of extraterritorial organizations and bodies</c:v>
                </c:pt>
                <c:pt idx="4">
                  <c:v>الأنشطة المالية وأنشطة التأمين Financial and insurance activities</c:v>
                </c:pt>
                <c:pt idx="5">
                  <c:v>التعليم Education</c:v>
                </c:pt>
                <c:pt idx="6">
                  <c:v>إمدادات الكهرباء والغاز والبخار وتكييف الهواء Electricity, gas, steam and air conditioning supply</c:v>
                </c:pt>
                <c:pt idx="7">
                  <c:v>الأنشطة في مجال صحة الإنسان والعمل الاجتماعي Human health and social work activities</c:v>
                </c:pt>
                <c:pt idx="8">
                  <c:v>الفنون والترفيه والتسلية Arts, entertainment and recreation</c:v>
                </c:pt>
                <c:pt idx="9">
                  <c:v>الأنشطة المهنية والعلمية والتقنية Professional, scientific and technical activities</c:v>
                </c:pt>
              </c:strCache>
            </c:strRef>
          </c:cat>
          <c:val>
            <c:numRef>
              <c:f>'23'!$C$35:$C$44</c:f>
              <c:numCache>
                <c:ptCount val="10"/>
                <c:pt idx="0">
                  <c:v>21918</c:v>
                </c:pt>
                <c:pt idx="1">
                  <c:v>23623</c:v>
                </c:pt>
                <c:pt idx="2">
                  <c:v>24963</c:v>
                </c:pt>
                <c:pt idx="3">
                  <c:v>21895</c:v>
                </c:pt>
                <c:pt idx="4">
                  <c:v>24106</c:v>
                </c:pt>
                <c:pt idx="5">
                  <c:v>23790</c:v>
                </c:pt>
                <c:pt idx="6">
                  <c:v>23167</c:v>
                </c:pt>
                <c:pt idx="7">
                  <c:v>20537</c:v>
                </c:pt>
                <c:pt idx="8">
                  <c:v>22107</c:v>
                </c:pt>
                <c:pt idx="9">
                  <c:v>14707</c:v>
                </c:pt>
              </c:numCache>
            </c:numRef>
          </c:val>
        </c:ser>
        <c:overlap val="-5"/>
        <c:axId val="18015577"/>
        <c:axId val="27922466"/>
      </c:barChart>
      <c:catAx>
        <c:axId val="18015577"/>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7922466"/>
        <c:crosses val="autoZero"/>
        <c:auto val="1"/>
        <c:lblOffset val="100"/>
        <c:tickLblSkip val="1"/>
        <c:noMultiLvlLbl val="0"/>
      </c:catAx>
      <c:valAx>
        <c:axId val="27922466"/>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015577"/>
        <c:crossesAt val="1"/>
        <c:crossBetween val="between"/>
        <c:dispUnits>
          <c:builtInUnit val="thousands"/>
          <c:dispUnitsLbl>
            <c:layout>
              <c:manualLayout>
                <c:xMode val="edge"/>
                <c:yMode val="edge"/>
                <c:x val="-0.40025"/>
                <c:y val="-0.114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4825"/>
          <c:y val="0.20125"/>
          <c:w val="0.21975"/>
          <c:h val="0.038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 (15 سنة فأكثر) حسب الجنسية والحالة 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52"/>
          <c:y val="0.26875"/>
          <c:w val="0.8935"/>
          <c:h val="0.685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32</c:v>
                </c:pt>
                <c:pt idx="1">
                  <c:v>80</c:v>
                </c:pt>
                <c:pt idx="2">
                  <c:v>224</c:v>
                </c:pt>
                <c:pt idx="3">
                  <c:v>0</c:v>
                </c:pt>
                <c:pt idx="4">
                  <c:v>160</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108</c:v>
                </c:pt>
                <c:pt idx="1">
                  <c:v>212</c:v>
                </c:pt>
                <c:pt idx="2">
                  <c:v>432</c:v>
                </c:pt>
                <c:pt idx="3">
                  <c:v>196</c:v>
                </c:pt>
                <c:pt idx="4">
                  <c:v>1520</c:v>
                </c:pt>
              </c:numCache>
            </c:numRef>
          </c:val>
        </c:ser>
        <c:overlap val="-5"/>
        <c:axId val="49975603"/>
        <c:axId val="47127244"/>
      </c:barChart>
      <c:catAx>
        <c:axId val="4997560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7127244"/>
        <c:crosses val="autoZero"/>
        <c:auto val="1"/>
        <c:lblOffset val="100"/>
        <c:tickLblSkip val="1"/>
        <c:noMultiLvlLbl val="0"/>
      </c:catAx>
      <c:valAx>
        <c:axId val="47127244"/>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9975603"/>
        <c:crossesAt val="1"/>
        <c:crossBetween val="between"/>
        <c:dispUnits/>
      </c:valAx>
      <c:spPr>
        <a:solidFill>
          <a:srgbClr val="E5EEF7"/>
        </a:solidFill>
        <a:ln w="3175">
          <a:noFill/>
        </a:ln>
      </c:spPr>
    </c:plotArea>
    <c:legend>
      <c:legendPos val="r"/>
      <c:layout>
        <c:manualLayout>
          <c:xMode val="edge"/>
          <c:yMode val="edge"/>
          <c:x val="0.2845"/>
          <c:y val="0.179"/>
          <c:w val="0.394"/>
          <c:h val="0.051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 ( 15 سنة فأكثر) حسب النوع وفئات العمر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2020</a:t>
            </a:r>
          </a:p>
        </c:rich>
      </c:tx>
      <c:layout>
        <c:manualLayout>
          <c:xMode val="factor"/>
          <c:yMode val="factor"/>
          <c:x val="-0.00075"/>
          <c:y val="-0.0075"/>
        </c:manualLayout>
      </c:layout>
      <c:spPr>
        <a:noFill/>
        <a:ln w="3175">
          <a:noFill/>
        </a:ln>
      </c:spPr>
    </c:title>
    <c:plotArea>
      <c:layout>
        <c:manualLayout>
          <c:xMode val="edge"/>
          <c:yMode val="edge"/>
          <c:x val="0.06375"/>
          <c:y val="0.18"/>
          <c:w val="0.8935"/>
          <c:h val="0.7735"/>
        </c:manualLayout>
      </c:layout>
      <c:barChart>
        <c:barDir val="col"/>
        <c:grouping val="clustered"/>
        <c:varyColors val="0"/>
        <c:ser>
          <c:idx val="0"/>
          <c:order val="0"/>
          <c:tx>
            <c:strRef>
              <c:f>'31'!$B$21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'31'!$B$22:$B$26</c:f>
              <c:numCache>
                <c:ptCount val="5"/>
                <c:pt idx="0">
                  <c:v>392</c:v>
                </c:pt>
                <c:pt idx="1">
                  <c:v>312</c:v>
                </c:pt>
                <c:pt idx="2">
                  <c:v>212</c:v>
                </c:pt>
                <c:pt idx="3">
                  <c:v>284</c:v>
                </c:pt>
                <c:pt idx="4">
                  <c:v>164</c:v>
                </c:pt>
              </c:numCache>
            </c:numRef>
          </c:val>
        </c:ser>
        <c:ser>
          <c:idx val="1"/>
          <c:order val="1"/>
          <c:tx>
            <c:strRef>
              <c:f>'31'!$C$21</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'31'!$C$22:$C$26</c:f>
              <c:numCache>
                <c:ptCount val="5"/>
                <c:pt idx="0">
                  <c:v>704</c:v>
                </c:pt>
                <c:pt idx="1">
                  <c:v>496</c:v>
                </c:pt>
                <c:pt idx="2">
                  <c:v>336</c:v>
                </c:pt>
                <c:pt idx="3">
                  <c:v>48</c:v>
                </c:pt>
                <c:pt idx="4">
                  <c:v>16</c:v>
                </c:pt>
              </c:numCache>
            </c:numRef>
          </c:val>
        </c:ser>
        <c:overlap val="-5"/>
        <c:gapWidth val="363"/>
        <c:axId val="21492013"/>
        <c:axId val="59210390"/>
      </c:barChart>
      <c:catAx>
        <c:axId val="21492013"/>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375"/>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210390"/>
        <c:crosses val="autoZero"/>
        <c:auto val="1"/>
        <c:lblOffset val="100"/>
        <c:tickLblSkip val="1"/>
        <c:noMultiLvlLbl val="0"/>
      </c:catAx>
      <c:valAx>
        <c:axId val="59210390"/>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1492013"/>
        <c:crossesAt val="1"/>
        <c:crossBetween val="between"/>
        <c:dispUnits/>
      </c:valAx>
      <c:spPr>
        <a:solidFill>
          <a:srgbClr val="E5EEF7"/>
        </a:solidFill>
        <a:ln w="3175">
          <a:noFill/>
        </a:ln>
      </c:spPr>
    </c:plotArea>
    <c:legend>
      <c:legendPos val="r"/>
      <c:layout>
        <c:manualLayout>
          <c:xMode val="edge"/>
          <c:yMode val="edge"/>
          <c:x val="0.724"/>
          <c:y val="0.1435"/>
          <c:w val="0.2245"/>
          <c:h val="0.048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37.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8.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2.png" /></Relationships>
</file>

<file path=xl/drawings/_rels/drawing3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8.xml.rels><?xml version="1.0" encoding="utf-8" standalone="yes"?><Relationships xmlns="http://schemas.openxmlformats.org/package/2006/relationships"><Relationship Id="rId1" Type="http://schemas.openxmlformats.org/officeDocument/2006/relationships/image" Target="../media/image3.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4667250</xdr:colOff>
      <xdr:row>17</xdr:row>
      <xdr:rowOff>85725</xdr:rowOff>
    </xdr:to>
    <xdr:sp>
      <xdr:nvSpPr>
        <xdr:cNvPr id="1" name="Text Box 2"/>
        <xdr:cNvSpPr txBox="1">
          <a:spLocks noChangeArrowheads="1"/>
        </xdr:cNvSpPr>
      </xdr:nvSpPr>
      <xdr:spPr>
        <a:xfrm>
          <a:off x="0" y="0"/>
          <a:ext cx="4667250" cy="28384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9525</xdr:colOff>
      <xdr:row>0</xdr:row>
      <xdr:rowOff>66675</xdr:rowOff>
    </xdr:from>
    <xdr:to>
      <xdr:col>0</xdr:col>
      <xdr:colOff>4629150</xdr:colOff>
      <xdr:row>18</xdr:row>
      <xdr:rowOff>9525</xdr:rowOff>
    </xdr:to>
    <xdr:pic>
      <xdr:nvPicPr>
        <xdr:cNvPr id="2" name="Picture 5"/>
        <xdr:cNvPicPr preferRelativeResize="1">
          <a:picLocks noChangeAspect="1"/>
        </xdr:cNvPicPr>
      </xdr:nvPicPr>
      <xdr:blipFill>
        <a:blip r:embed="rId1"/>
        <a:stretch>
          <a:fillRect/>
        </a:stretch>
      </xdr:blipFill>
      <xdr:spPr>
        <a:xfrm rot="16200000">
          <a:off x="9525" y="66675"/>
          <a:ext cx="4619625" cy="2857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923925</xdr:colOff>
      <xdr:row>0</xdr:row>
      <xdr:rowOff>66675</xdr:rowOff>
    </xdr:from>
    <xdr:to>
      <xdr:col>10</xdr:col>
      <xdr:colOff>1647825</xdr:colOff>
      <xdr:row>2</xdr:row>
      <xdr:rowOff>85725</xdr:rowOff>
    </xdr:to>
    <xdr:pic>
      <xdr:nvPicPr>
        <xdr:cNvPr id="1" name="Picture 2"/>
        <xdr:cNvPicPr preferRelativeResize="1">
          <a:picLocks noChangeAspect="1"/>
        </xdr:cNvPicPr>
      </xdr:nvPicPr>
      <xdr:blipFill>
        <a:blip r:embed="rId1"/>
        <a:stretch>
          <a:fillRect/>
        </a:stretch>
      </xdr:blipFill>
      <xdr:spPr>
        <a:xfrm>
          <a:off x="8791575" y="66675"/>
          <a:ext cx="723900" cy="7143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0.0095</cdr:y>
    </cdr:from>
    <cdr:to>
      <cdr:x>0.087</cdr:x>
      <cdr:y>0.153</cdr:y>
    </cdr:to>
    <cdr:pic>
      <cdr:nvPicPr>
        <cdr:cNvPr id="1" name="Picture 2"/>
        <cdr:cNvPicPr preferRelativeResize="1">
          <a:picLocks noChangeAspect="1"/>
        </cdr:cNvPicPr>
      </cdr:nvPicPr>
      <cdr:blipFill>
        <a:blip r:embed="rId1"/>
        <a:stretch>
          <a:fillRect/>
        </a:stretch>
      </cdr:blipFill>
      <cdr:spPr>
        <a:xfrm>
          <a:off x="47625" y="57150"/>
          <a:ext cx="762000" cy="885825"/>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1895475</xdr:colOff>
      <xdr:row>0</xdr:row>
      <xdr:rowOff>38100</xdr:rowOff>
    </xdr:from>
    <xdr:to>
      <xdr:col>10</xdr:col>
      <xdr:colOff>2619375</xdr:colOff>
      <xdr:row>3</xdr:row>
      <xdr:rowOff>9525</xdr:rowOff>
    </xdr:to>
    <xdr:pic>
      <xdr:nvPicPr>
        <xdr:cNvPr id="1" name="Picture 2"/>
        <xdr:cNvPicPr preferRelativeResize="1">
          <a:picLocks noChangeAspect="1"/>
        </xdr:cNvPicPr>
      </xdr:nvPicPr>
      <xdr:blipFill>
        <a:blip r:embed="rId1"/>
        <a:stretch>
          <a:fillRect/>
        </a:stretch>
      </xdr:blipFill>
      <xdr:spPr>
        <a:xfrm>
          <a:off x="10515600" y="38100"/>
          <a:ext cx="723900" cy="72390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0.0105</cdr:y>
    </cdr:from>
    <cdr:to>
      <cdr:x>0.0755</cdr:x>
      <cdr:y>0.1485</cdr:y>
    </cdr:to>
    <cdr:pic>
      <cdr:nvPicPr>
        <cdr:cNvPr id="1" name="Picture 2"/>
        <cdr:cNvPicPr preferRelativeResize="1">
          <a:picLocks noChangeAspect="1"/>
        </cdr:cNvPicPr>
      </cdr:nvPicPr>
      <cdr:blipFill>
        <a:blip r:embed="rId1"/>
        <a:stretch>
          <a:fillRect/>
        </a:stretch>
      </cdr:blipFill>
      <cdr:spPr>
        <a:xfrm>
          <a:off x="38100" y="57150"/>
          <a:ext cx="666750" cy="847725"/>
        </a:xfrm>
        <a:prstGeom prst="rect">
          <a:avLst/>
        </a:prstGeom>
        <a:noFill/>
        <a:ln w="9525" cmpd="sng">
          <a:noFill/>
        </a:ln>
      </cdr:spPr>
    </cdr:pic>
  </cdr:relSizeAnchor>
  <cdr:relSizeAnchor xmlns:cdr="http://schemas.openxmlformats.org/drawingml/2006/chartDrawing">
    <cdr:from>
      <cdr:x>0.22225</cdr:x>
      <cdr:y>0.84275</cdr:y>
    </cdr:from>
    <cdr:to>
      <cdr:x>0.59775</cdr:x>
      <cdr:y>0.99425</cdr:y>
    </cdr:to>
    <cdr:sp>
      <cdr:nvSpPr>
        <cdr:cNvPr id="2" name="TextBox 1"/>
        <cdr:cNvSpPr txBox="1">
          <a:spLocks noChangeArrowheads="1"/>
        </cdr:cNvSpPr>
      </cdr:nvSpPr>
      <cdr:spPr>
        <a:xfrm>
          <a:off x="2076450" y="5181600"/>
          <a:ext cx="3514725" cy="933450"/>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0.0115</cdr:x>
      <cdr:y>0.8405</cdr:y>
    </cdr:from>
    <cdr:to>
      <cdr:x>0.3735</cdr:x>
      <cdr:y>0.9925</cdr:y>
    </cdr:to>
    <cdr:sp>
      <cdr:nvSpPr>
        <cdr:cNvPr id="3" name="TextBox 3"/>
        <cdr:cNvSpPr txBox="1">
          <a:spLocks noChangeArrowheads="1"/>
        </cdr:cNvSpPr>
      </cdr:nvSpPr>
      <cdr:spPr>
        <a:xfrm>
          <a:off x="104775" y="5162550"/>
          <a:ext cx="3381375" cy="933450"/>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0</xdr:row>
      <xdr:rowOff>66675</xdr:rowOff>
    </xdr:from>
    <xdr:to>
      <xdr:col>10</xdr:col>
      <xdr:colOff>1590675</xdr:colOff>
      <xdr:row>2</xdr:row>
      <xdr:rowOff>114300</xdr:rowOff>
    </xdr:to>
    <xdr:pic>
      <xdr:nvPicPr>
        <xdr:cNvPr id="1" name="Picture 2"/>
        <xdr:cNvPicPr preferRelativeResize="1">
          <a:picLocks noChangeAspect="1"/>
        </xdr:cNvPicPr>
      </xdr:nvPicPr>
      <xdr:blipFill>
        <a:blip r:embed="rId1"/>
        <a:stretch>
          <a:fillRect/>
        </a:stretch>
      </xdr:blipFill>
      <xdr:spPr>
        <a:xfrm>
          <a:off x="8934450" y="66675"/>
          <a:ext cx="723900" cy="7239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0.00925</cdr:y>
    </cdr:from>
    <cdr:to>
      <cdr:x>0.093</cdr:x>
      <cdr:y>0.146</cdr:y>
    </cdr:to>
    <cdr:pic>
      <cdr:nvPicPr>
        <cdr:cNvPr id="1" name="Picture 2"/>
        <cdr:cNvPicPr preferRelativeResize="1">
          <a:picLocks noChangeAspect="1"/>
        </cdr:cNvPicPr>
      </cdr:nvPicPr>
      <cdr:blipFill>
        <a:blip r:embed="rId1"/>
        <a:stretch>
          <a:fillRect/>
        </a:stretch>
      </cdr:blipFill>
      <cdr:spPr>
        <a:xfrm>
          <a:off x="57150" y="47625"/>
          <a:ext cx="809625" cy="838200"/>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2543175</xdr:colOff>
      <xdr:row>0</xdr:row>
      <xdr:rowOff>257175</xdr:rowOff>
    </xdr:from>
    <xdr:to>
      <xdr:col>2</xdr:col>
      <xdr:colOff>419100</xdr:colOff>
      <xdr:row>2</xdr:row>
      <xdr:rowOff>180975</xdr:rowOff>
    </xdr:to>
    <xdr:pic>
      <xdr:nvPicPr>
        <xdr:cNvPr id="1" name="Picture 2"/>
        <xdr:cNvPicPr preferRelativeResize="1">
          <a:picLocks noChangeAspect="1"/>
        </xdr:cNvPicPr>
      </xdr:nvPicPr>
      <xdr:blipFill>
        <a:blip r:embed="rId1"/>
        <a:stretch>
          <a:fillRect/>
        </a:stretch>
      </xdr:blipFill>
      <xdr:spPr>
        <a:xfrm>
          <a:off x="2543175" y="257175"/>
          <a:ext cx="828675"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1181100</xdr:colOff>
      <xdr:row>0</xdr:row>
      <xdr:rowOff>66675</xdr:rowOff>
    </xdr:from>
    <xdr:to>
      <xdr:col>7</xdr:col>
      <xdr:colOff>1905000</xdr:colOff>
      <xdr:row>2</xdr:row>
      <xdr:rowOff>9525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0.01025</cdr:y>
    </cdr:from>
    <cdr:to>
      <cdr:x>0.08525</cdr:x>
      <cdr:y>0.14325</cdr:y>
    </cdr:to>
    <cdr:pic>
      <cdr:nvPicPr>
        <cdr:cNvPr id="1" name="Picture 2"/>
        <cdr:cNvPicPr preferRelativeResize="1">
          <a:picLocks noChangeAspect="1"/>
        </cdr:cNvPicPr>
      </cdr:nvPicPr>
      <cdr:blipFill>
        <a:blip r:embed="rId1"/>
        <a:stretch>
          <a:fillRect/>
        </a:stretch>
      </cdr:blipFill>
      <cdr:spPr>
        <a:xfrm>
          <a:off x="47625" y="57150"/>
          <a:ext cx="742950" cy="819150"/>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2495550</xdr:colOff>
      <xdr:row>0</xdr:row>
      <xdr:rowOff>104775</xdr:rowOff>
    </xdr:from>
    <xdr:to>
      <xdr:col>7</xdr:col>
      <xdr:colOff>3209925</xdr:colOff>
      <xdr:row>2</xdr:row>
      <xdr:rowOff>142875</xdr:rowOff>
    </xdr:to>
    <xdr:pic>
      <xdr:nvPicPr>
        <xdr:cNvPr id="1" name="Picture 2"/>
        <xdr:cNvPicPr preferRelativeResize="1">
          <a:picLocks noChangeAspect="1"/>
        </xdr:cNvPicPr>
      </xdr:nvPicPr>
      <xdr:blipFill>
        <a:blip r:embed="rId1"/>
        <a:stretch>
          <a:fillRect/>
        </a:stretch>
      </xdr:blipFill>
      <xdr:spPr>
        <a:xfrm>
          <a:off x="10239375" y="104775"/>
          <a:ext cx="714375" cy="7239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0.01325</cdr:y>
    </cdr:from>
    <cdr:to>
      <cdr:x>0.08575</cdr:x>
      <cdr:y>0.174</cdr:y>
    </cdr:to>
    <cdr:pic>
      <cdr:nvPicPr>
        <cdr:cNvPr id="1" name="Picture 2"/>
        <cdr:cNvPicPr preferRelativeResize="1">
          <a:picLocks noChangeAspect="1"/>
        </cdr:cNvPicPr>
      </cdr:nvPicPr>
      <cdr:blipFill>
        <a:blip r:embed="rId1"/>
        <a:stretch>
          <a:fillRect/>
        </a:stretch>
      </cdr:blipFill>
      <cdr:spPr>
        <a:xfrm>
          <a:off x="47625" y="76200"/>
          <a:ext cx="752475" cy="99060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1590675</xdr:colOff>
      <xdr:row>0</xdr:row>
      <xdr:rowOff>66675</xdr:rowOff>
    </xdr:from>
    <xdr:to>
      <xdr:col>11</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1372850" y="66675"/>
          <a:ext cx="71437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1581150</xdr:colOff>
      <xdr:row>0</xdr:row>
      <xdr:rowOff>66675</xdr:rowOff>
    </xdr:from>
    <xdr:to>
      <xdr:col>11</xdr:col>
      <xdr:colOff>2295525</xdr:colOff>
      <xdr:row>3</xdr:row>
      <xdr:rowOff>9525</xdr:rowOff>
    </xdr:to>
    <xdr:pic>
      <xdr:nvPicPr>
        <xdr:cNvPr id="1" name="Picture 2"/>
        <xdr:cNvPicPr preferRelativeResize="1">
          <a:picLocks noChangeAspect="1"/>
        </xdr:cNvPicPr>
      </xdr:nvPicPr>
      <xdr:blipFill>
        <a:blip r:embed="rId1"/>
        <a:stretch>
          <a:fillRect/>
        </a:stretch>
      </xdr:blipFill>
      <xdr:spPr>
        <a:xfrm>
          <a:off x="11344275" y="66675"/>
          <a:ext cx="71437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0</xdr:row>
      <xdr:rowOff>66675</xdr:rowOff>
    </xdr:from>
    <xdr:to>
      <xdr:col>11</xdr:col>
      <xdr:colOff>2314575</xdr:colOff>
      <xdr:row>3</xdr:row>
      <xdr:rowOff>9525</xdr:rowOff>
    </xdr:to>
    <xdr:pic>
      <xdr:nvPicPr>
        <xdr:cNvPr id="1" name="Picture 2"/>
        <xdr:cNvPicPr preferRelativeResize="1">
          <a:picLocks noChangeAspect="1"/>
        </xdr:cNvPicPr>
      </xdr:nvPicPr>
      <xdr:blipFill>
        <a:blip r:embed="rId1"/>
        <a:stretch>
          <a:fillRect/>
        </a:stretch>
      </xdr:blipFill>
      <xdr:spPr>
        <a:xfrm>
          <a:off x="11125200" y="66675"/>
          <a:ext cx="714375"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1581150</xdr:colOff>
      <xdr:row>0</xdr:row>
      <xdr:rowOff>47625</xdr:rowOff>
    </xdr:from>
    <xdr:to>
      <xdr:col>9</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0210800" y="47625"/>
          <a:ext cx="7239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85725</xdr:rowOff>
    </xdr:from>
    <xdr:to>
      <xdr:col>14</xdr:col>
      <xdr:colOff>676275</xdr:colOff>
      <xdr:row>2</xdr:row>
      <xdr:rowOff>85725</xdr:rowOff>
    </xdr:to>
    <xdr:pic>
      <xdr:nvPicPr>
        <xdr:cNvPr id="1" name="Picture 2"/>
        <xdr:cNvPicPr preferRelativeResize="1">
          <a:picLocks noChangeAspect="1"/>
        </xdr:cNvPicPr>
      </xdr:nvPicPr>
      <xdr:blipFill>
        <a:blip r:embed="rId1"/>
        <a:stretch>
          <a:fillRect/>
        </a:stretch>
      </xdr:blipFill>
      <xdr:spPr>
        <a:xfrm>
          <a:off x="10115550" y="85725"/>
          <a:ext cx="723900"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2314575</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143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2314575</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143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66675</xdr:rowOff>
    </xdr:from>
    <xdr:to>
      <xdr:col>10</xdr:col>
      <xdr:colOff>2028825</xdr:colOff>
      <xdr:row>3</xdr:row>
      <xdr:rowOff>28575</xdr:rowOff>
    </xdr:to>
    <xdr:pic>
      <xdr:nvPicPr>
        <xdr:cNvPr id="1" name="Picture 2"/>
        <xdr:cNvPicPr preferRelativeResize="1">
          <a:picLocks noChangeAspect="1"/>
        </xdr:cNvPicPr>
      </xdr:nvPicPr>
      <xdr:blipFill>
        <a:blip r:embed="rId1"/>
        <a:stretch>
          <a:fillRect/>
        </a:stretch>
      </xdr:blipFill>
      <xdr:spPr>
        <a:xfrm>
          <a:off x="8248650" y="66675"/>
          <a:ext cx="723900" cy="71437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0.01375</cdr:y>
    </cdr:from>
    <cdr:to>
      <cdr:x>0.08675</cdr:x>
      <cdr:y>0.1495</cdr:y>
    </cdr:to>
    <cdr:pic>
      <cdr:nvPicPr>
        <cdr:cNvPr id="1" name="Picture 1"/>
        <cdr:cNvPicPr preferRelativeResize="1">
          <a:picLocks noChangeAspect="1"/>
        </cdr:cNvPicPr>
      </cdr:nvPicPr>
      <cdr:blipFill>
        <a:blip r:embed="rId1"/>
        <a:stretch>
          <a:fillRect/>
        </a:stretch>
      </cdr:blipFill>
      <cdr:spPr>
        <a:xfrm>
          <a:off x="95250" y="76200"/>
          <a:ext cx="714375" cy="838200"/>
        </a:xfrm>
        <a:prstGeom prst="rect">
          <a:avLst/>
        </a:prstGeom>
        <a:noFill/>
        <a:ln w="9525" cmpd="sng">
          <a:noFill/>
        </a:ln>
      </cdr:spPr>
    </cdr:pic>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1085850</xdr:colOff>
      <xdr:row>0</xdr:row>
      <xdr:rowOff>66675</xdr:rowOff>
    </xdr:from>
    <xdr:to>
      <xdr:col>10</xdr:col>
      <xdr:colOff>1809750</xdr:colOff>
      <xdr:row>2</xdr:row>
      <xdr:rowOff>190500</xdr:rowOff>
    </xdr:to>
    <xdr:pic>
      <xdr:nvPicPr>
        <xdr:cNvPr id="1" name="Picture 2"/>
        <xdr:cNvPicPr preferRelativeResize="1">
          <a:picLocks noChangeAspect="1"/>
        </xdr:cNvPicPr>
      </xdr:nvPicPr>
      <xdr:blipFill>
        <a:blip r:embed="rId1"/>
        <a:stretch>
          <a:fillRect/>
        </a:stretch>
      </xdr:blipFill>
      <xdr:spPr>
        <a:xfrm>
          <a:off x="8029575" y="66675"/>
          <a:ext cx="723900" cy="714375"/>
        </a:xfrm>
        <a:prstGeom prst="rect">
          <a:avLst/>
        </a:prstGeom>
        <a:noFill/>
        <a:ln w="9525" cmpd="sng">
          <a:noFill/>
        </a:ln>
      </xdr:spPr>
    </xdr:pic>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0.009</cdr:y>
    </cdr:from>
    <cdr:to>
      <cdr:x>0.08375</cdr:x>
      <cdr:y>0.147</cdr:y>
    </cdr:to>
    <cdr:pic>
      <cdr:nvPicPr>
        <cdr:cNvPr id="1" name="Picture 3"/>
        <cdr:cNvPicPr preferRelativeResize="1">
          <a:picLocks noChangeAspect="1"/>
        </cdr:cNvPicPr>
      </cdr:nvPicPr>
      <cdr:blipFill>
        <a:blip r:embed="rId1"/>
        <a:stretch>
          <a:fillRect/>
        </a:stretch>
      </cdr:blipFill>
      <cdr:spPr>
        <a:xfrm>
          <a:off x="47625" y="47625"/>
          <a:ext cx="733425" cy="847725"/>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1104900</xdr:colOff>
      <xdr:row>0</xdr:row>
      <xdr:rowOff>95250</xdr:rowOff>
    </xdr:from>
    <xdr:to>
      <xdr:col>10</xdr:col>
      <xdr:colOff>1828800</xdr:colOff>
      <xdr:row>2</xdr:row>
      <xdr:rowOff>123825</xdr:rowOff>
    </xdr:to>
    <xdr:pic>
      <xdr:nvPicPr>
        <xdr:cNvPr id="1" name="Picture 2"/>
        <xdr:cNvPicPr preferRelativeResize="1">
          <a:picLocks noChangeAspect="1"/>
        </xdr:cNvPicPr>
      </xdr:nvPicPr>
      <xdr:blipFill>
        <a:blip r:embed="rId1"/>
        <a:stretch>
          <a:fillRect/>
        </a:stretch>
      </xdr:blipFill>
      <xdr:spPr>
        <a:xfrm>
          <a:off x="8420100" y="95250"/>
          <a:ext cx="723900" cy="742950"/>
        </a:xfrm>
        <a:prstGeom prst="rect">
          <a:avLst/>
        </a:prstGeom>
        <a:noFill/>
        <a:ln w="9525" cmpd="sng">
          <a:noFill/>
        </a:ln>
      </xdr:spPr>
    </xdr:pic>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0.01</cdr:y>
    </cdr:from>
    <cdr:to>
      <cdr:x>0.079</cdr:x>
      <cdr:y>0.15475</cdr:y>
    </cdr:to>
    <cdr:pic>
      <cdr:nvPicPr>
        <cdr:cNvPr id="1" name="Picture 3"/>
        <cdr:cNvPicPr preferRelativeResize="1">
          <a:picLocks noChangeAspect="1"/>
        </cdr:cNvPicPr>
      </cdr:nvPicPr>
      <cdr:blipFill>
        <a:blip r:embed="rId1"/>
        <a:stretch>
          <a:fillRect/>
        </a:stretch>
      </cdr:blipFill>
      <cdr:spPr>
        <a:xfrm>
          <a:off x="47625" y="57150"/>
          <a:ext cx="685800" cy="89535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123825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133350</xdr:rowOff>
    </xdr:to>
    <xdr:pic>
      <xdr:nvPicPr>
        <xdr:cNvPr id="1" name="Picture 2"/>
        <xdr:cNvPicPr preferRelativeResize="1">
          <a:picLocks noChangeAspect="1"/>
        </xdr:cNvPicPr>
      </xdr:nvPicPr>
      <xdr:blipFill>
        <a:blip r:embed="rId1"/>
        <a:stretch>
          <a:fillRect/>
        </a:stretch>
      </xdr:blipFill>
      <xdr:spPr>
        <a:xfrm>
          <a:off x="8782050" y="66675"/>
          <a:ext cx="723900" cy="7143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0.01025</cdr:y>
    </cdr:from>
    <cdr:to>
      <cdr:x>0.0825</cdr:x>
      <cdr:y>0.14875</cdr:y>
    </cdr:to>
    <cdr:pic>
      <cdr:nvPicPr>
        <cdr:cNvPr id="1" name="Picture 2"/>
        <cdr:cNvPicPr preferRelativeResize="1">
          <a:picLocks noChangeAspect="1"/>
        </cdr:cNvPicPr>
      </cdr:nvPicPr>
      <cdr:blipFill>
        <a:blip r:embed="rId1"/>
        <a:stretch>
          <a:fillRect/>
        </a:stretch>
      </cdr:blipFill>
      <cdr:spPr>
        <a:xfrm>
          <a:off x="47625" y="57150"/>
          <a:ext cx="723900" cy="8477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76200</xdr:rowOff>
    </xdr:from>
    <xdr:to>
      <xdr:col>10</xdr:col>
      <xdr:colOff>1504950</xdr:colOff>
      <xdr:row>2</xdr:row>
      <xdr:rowOff>152400</xdr:rowOff>
    </xdr:to>
    <xdr:pic>
      <xdr:nvPicPr>
        <xdr:cNvPr id="1" name="Picture 2"/>
        <xdr:cNvPicPr preferRelativeResize="1">
          <a:picLocks noChangeAspect="1"/>
        </xdr:cNvPicPr>
      </xdr:nvPicPr>
      <xdr:blipFill>
        <a:blip r:embed="rId1"/>
        <a:stretch>
          <a:fillRect/>
        </a:stretch>
      </xdr:blipFill>
      <xdr:spPr>
        <a:xfrm>
          <a:off x="8972550" y="76200"/>
          <a:ext cx="733425" cy="7239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0.009</cdr:y>
    </cdr:from>
    <cdr:to>
      <cdr:x>0.0845</cdr:x>
      <cdr:y>0.14775</cdr:y>
    </cdr:to>
    <cdr:pic>
      <cdr:nvPicPr>
        <cdr:cNvPr id="1" name="Picture 2"/>
        <cdr:cNvPicPr preferRelativeResize="1">
          <a:picLocks noChangeAspect="1"/>
        </cdr:cNvPicPr>
      </cdr:nvPicPr>
      <cdr:blipFill>
        <a:blip r:embed="rId1"/>
        <a:stretch>
          <a:fillRect/>
        </a:stretch>
      </cdr:blipFill>
      <cdr:spPr>
        <a:xfrm>
          <a:off x="47625" y="47625"/>
          <a:ext cx="742950" cy="85725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lmalki\AppData\Local\Microsoft\Windows\INetCache\Content.Outlook\8XHNMIWV\&#1575;&#1604;&#1602;&#1608;&#1609;%20&#1575;&#1604;&#1593;&#1575;&#1605;&#1604;&#1577;%20-26-8-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Photo"/>
      <sheetName val="Pref."/>
      <sheetName val="-"/>
      <sheetName val="Contents 1"/>
      <sheetName val="Contents 2"/>
      <sheetName val="Contents 3"/>
      <sheetName val="Goals"/>
      <sheetName val="Survey description"/>
      <sheetName val="Survey Implementation"/>
      <sheetName val="Def."/>
      <sheetName val="Indicators"/>
      <sheetName val="First Section"/>
      <sheetName val="1A"/>
      <sheetName val="2A"/>
      <sheetName val="3A"/>
      <sheetName val="4A"/>
      <sheetName val="5A"/>
      <sheetName val="6A"/>
      <sheetName val="7A"/>
      <sheetName val="8A"/>
      <sheetName val="9A"/>
      <sheetName val="10A"/>
      <sheetName val="11A"/>
      <sheetName val="12A"/>
      <sheetName val="13A"/>
      <sheetName val="14A"/>
      <sheetName val="15A"/>
      <sheetName val="16A"/>
      <sheetName val="17A"/>
      <sheetName val="18A"/>
      <sheetName val="19A"/>
      <sheetName val="20A"/>
      <sheetName val="21A"/>
      <sheetName val="22A"/>
      <sheetName val="Second Section"/>
      <sheetName val="Chapter 1"/>
      <sheetName val="1"/>
      <sheetName val="GR-1"/>
      <sheetName val="2"/>
      <sheetName val="GR-2"/>
      <sheetName val="3"/>
      <sheetName val="GR-3"/>
      <sheetName val="4"/>
      <sheetName val="5"/>
      <sheetName val="6"/>
      <sheetName val="07"/>
      <sheetName val="08"/>
      <sheetName val="09"/>
      <sheetName val="10"/>
      <sheetName val="11"/>
      <sheetName val="12"/>
      <sheetName val="13"/>
      <sheetName val="14"/>
      <sheetName val="15"/>
      <sheetName val="16"/>
      <sheetName val="17"/>
      <sheetName val="Chapter 2"/>
      <sheetName val="18"/>
      <sheetName val="19"/>
      <sheetName val="GR-4"/>
      <sheetName val="20"/>
      <sheetName val="GR-5"/>
      <sheetName val="021"/>
      <sheetName val="GR-6"/>
      <sheetName val="022"/>
      <sheetName val="GR-7"/>
      <sheetName val="023"/>
      <sheetName val="GR-8"/>
      <sheetName val="024"/>
      <sheetName val="GR-9"/>
      <sheetName val="025"/>
      <sheetName val="026"/>
      <sheetName val="027"/>
      <sheetName val="GR-10"/>
      <sheetName val="028"/>
      <sheetName val="GR-11"/>
      <sheetName val="029"/>
      <sheetName val="GR-12"/>
      <sheetName val="030"/>
      <sheetName val="031"/>
      <sheetName val="GR-13"/>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Chapter 3"/>
      <sheetName val="102"/>
      <sheetName val="GR-14"/>
      <sheetName val="103"/>
      <sheetName val="GR-15"/>
      <sheetName val="104"/>
      <sheetName val="105"/>
      <sheetName val="106"/>
      <sheetName val="107"/>
      <sheetName val="108"/>
      <sheetName val="109"/>
      <sheetName val="GR-16"/>
      <sheetName val="110"/>
      <sheetName val="111"/>
      <sheetName val="112"/>
      <sheetName val="113"/>
      <sheetName val="Chapter 4"/>
      <sheetName val="114"/>
      <sheetName val="GR-17"/>
      <sheetName val="115"/>
      <sheetName val="GR-18"/>
      <sheetName val="116"/>
    </sheetNames>
    <sheetDataSet>
      <sheetData sheetId="69">
        <row r="16">
          <cell r="C16">
            <v>11758</v>
          </cell>
          <cell r="E16">
            <v>11002</v>
          </cell>
          <cell r="G16">
            <v>11554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E16" sqref="E16"/>
    </sheetView>
  </sheetViews>
  <sheetFormatPr defaultColWidth="9.140625" defaultRowHeight="12.75"/>
  <cols>
    <col min="1" max="1" width="72.140625" style="235" customWidth="1"/>
    <col min="2" max="6" width="8.8515625" style="235" customWidth="1"/>
    <col min="7" max="7" width="2.7109375" style="235" customWidth="1"/>
    <col min="8" max="16384" width="8.8515625" style="23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0"/>
  <sheetViews>
    <sheetView rightToLeft="1" view="pageBreakPreview" zoomScale="80" zoomScaleSheetLayoutView="80" zoomScalePageLayoutView="0" workbookViewId="0" topLeftCell="A1">
      <selection activeCell="E16" sqref="E16"/>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4" t="s">
        <v>300</v>
      </c>
      <c r="B1" s="304"/>
      <c r="C1" s="304"/>
      <c r="D1" s="304"/>
      <c r="E1" s="304"/>
      <c r="F1" s="304"/>
      <c r="G1" s="304"/>
      <c r="H1" s="304"/>
    </row>
    <row r="2" spans="1:8" s="5" customFormat="1" ht="41.25" customHeight="1">
      <c r="A2" s="305" t="s">
        <v>301</v>
      </c>
      <c r="B2" s="305"/>
      <c r="C2" s="305"/>
      <c r="D2" s="305"/>
      <c r="E2" s="305"/>
      <c r="F2" s="305"/>
      <c r="G2" s="305"/>
      <c r="H2" s="305"/>
    </row>
    <row r="3" spans="1:8" s="5" customFormat="1" ht="20.25">
      <c r="A3" s="305">
        <v>2020</v>
      </c>
      <c r="B3" s="305"/>
      <c r="C3" s="305"/>
      <c r="D3" s="305"/>
      <c r="E3" s="305"/>
      <c r="F3" s="305"/>
      <c r="G3" s="305"/>
      <c r="H3" s="305"/>
    </row>
    <row r="4" spans="1:8" s="6" customFormat="1" ht="21" customHeight="1">
      <c r="A4" s="175" t="s">
        <v>69</v>
      </c>
      <c r="B4" s="176"/>
      <c r="C4" s="176"/>
      <c r="D4" s="176"/>
      <c r="E4" s="176"/>
      <c r="F4" s="176"/>
      <c r="G4" s="176"/>
      <c r="H4" s="177" t="s">
        <v>70</v>
      </c>
    </row>
    <row r="5" spans="1:8" s="7" customFormat="1" ht="30" customHeight="1">
      <c r="A5" s="307" t="s">
        <v>33</v>
      </c>
      <c r="B5" s="306" t="s">
        <v>270</v>
      </c>
      <c r="C5" s="306"/>
      <c r="D5" s="306" t="s">
        <v>269</v>
      </c>
      <c r="E5" s="306"/>
      <c r="F5" s="306" t="s">
        <v>120</v>
      </c>
      <c r="G5" s="306"/>
      <c r="H5" s="309" t="s">
        <v>32</v>
      </c>
    </row>
    <row r="6" spans="1:8" s="8" customFormat="1" ht="52.5">
      <c r="A6" s="308"/>
      <c r="B6" s="132" t="s">
        <v>52</v>
      </c>
      <c r="C6" s="132" t="s">
        <v>86</v>
      </c>
      <c r="D6" s="132" t="s">
        <v>52</v>
      </c>
      <c r="E6" s="132" t="s">
        <v>86</v>
      </c>
      <c r="F6" s="132" t="s">
        <v>52</v>
      </c>
      <c r="G6" s="132" t="s">
        <v>85</v>
      </c>
      <c r="H6" s="310"/>
    </row>
    <row r="7" spans="1:8" s="1" customFormat="1" ht="34.5" customHeight="1" thickBot="1">
      <c r="A7" s="30" t="s">
        <v>244</v>
      </c>
      <c r="B7" s="96">
        <v>45880</v>
      </c>
      <c r="C7" s="96">
        <v>45685</v>
      </c>
      <c r="D7" s="96">
        <v>5870</v>
      </c>
      <c r="E7" s="96">
        <v>36857</v>
      </c>
      <c r="F7" s="79">
        <f>B7+D7</f>
        <v>51750</v>
      </c>
      <c r="G7" s="79">
        <v>44196</v>
      </c>
      <c r="H7" s="104" t="s">
        <v>18</v>
      </c>
    </row>
    <row r="8" spans="1:8" s="1" customFormat="1" ht="34.5" customHeight="1" thickBot="1">
      <c r="A8" s="27" t="s">
        <v>20</v>
      </c>
      <c r="B8" s="97">
        <v>173027</v>
      </c>
      <c r="C8" s="97">
        <v>29883</v>
      </c>
      <c r="D8" s="97">
        <v>65112</v>
      </c>
      <c r="E8" s="97">
        <v>26073</v>
      </c>
      <c r="F8" s="80">
        <f aca="true" t="shared" si="0" ref="F8:F15">B8+D8</f>
        <v>238139</v>
      </c>
      <c r="G8" s="80">
        <v>28406</v>
      </c>
      <c r="H8" s="105" t="s">
        <v>19</v>
      </c>
    </row>
    <row r="9" spans="1:8" s="1" customFormat="1" ht="34.5" customHeight="1" thickBot="1">
      <c r="A9" s="30" t="s">
        <v>22</v>
      </c>
      <c r="B9" s="98">
        <v>155942</v>
      </c>
      <c r="C9" s="98">
        <v>20400</v>
      </c>
      <c r="D9" s="98">
        <v>17218</v>
      </c>
      <c r="E9" s="98">
        <v>18899</v>
      </c>
      <c r="F9" s="81">
        <f t="shared" si="0"/>
        <v>173160</v>
      </c>
      <c r="G9" s="81">
        <v>20143</v>
      </c>
      <c r="H9" s="104" t="s">
        <v>21</v>
      </c>
    </row>
    <row r="10" spans="1:8" s="1" customFormat="1" ht="34.5" customHeight="1" thickBot="1">
      <c r="A10" s="27" t="s">
        <v>24</v>
      </c>
      <c r="B10" s="97">
        <v>95006</v>
      </c>
      <c r="C10" s="97">
        <v>21150</v>
      </c>
      <c r="D10" s="97">
        <v>35833</v>
      </c>
      <c r="E10" s="97">
        <v>15390</v>
      </c>
      <c r="F10" s="80">
        <f t="shared" si="0"/>
        <v>130839</v>
      </c>
      <c r="G10" s="80">
        <v>19140</v>
      </c>
      <c r="H10" s="105" t="s">
        <v>23</v>
      </c>
    </row>
    <row r="11" spans="1:8" s="1" customFormat="1" ht="34.5" customHeight="1" thickBot="1">
      <c r="A11" s="30" t="s">
        <v>26</v>
      </c>
      <c r="B11" s="98">
        <v>125833</v>
      </c>
      <c r="C11" s="98">
        <v>6236</v>
      </c>
      <c r="D11" s="98">
        <v>51111</v>
      </c>
      <c r="E11" s="98">
        <v>4928</v>
      </c>
      <c r="F11" s="81">
        <f t="shared" si="0"/>
        <v>176944</v>
      </c>
      <c r="G11" s="81">
        <v>5853</v>
      </c>
      <c r="H11" s="104" t="s">
        <v>25</v>
      </c>
    </row>
    <row r="12" spans="1:8" s="1" customFormat="1" ht="34.5" customHeight="1" thickBot="1">
      <c r="A12" s="27" t="s">
        <v>245</v>
      </c>
      <c r="B12" s="97">
        <v>24762</v>
      </c>
      <c r="C12" s="97">
        <v>3966</v>
      </c>
      <c r="D12" s="97">
        <v>0</v>
      </c>
      <c r="E12" s="97">
        <v>0</v>
      </c>
      <c r="F12" s="80">
        <f t="shared" si="0"/>
        <v>24762</v>
      </c>
      <c r="G12" s="80">
        <v>3966</v>
      </c>
      <c r="H12" s="105" t="s">
        <v>27</v>
      </c>
    </row>
    <row r="13" spans="1:8" s="1" customFormat="1" ht="34.5" customHeight="1" thickBot="1">
      <c r="A13" s="30" t="s">
        <v>247</v>
      </c>
      <c r="B13" s="98">
        <v>665437</v>
      </c>
      <c r="C13" s="98">
        <v>3785</v>
      </c>
      <c r="D13" s="98">
        <v>298</v>
      </c>
      <c r="E13" s="98">
        <v>3600</v>
      </c>
      <c r="F13" s="81">
        <f t="shared" si="0"/>
        <v>665735</v>
      </c>
      <c r="G13" s="81">
        <v>3785</v>
      </c>
      <c r="H13" s="104" t="s">
        <v>28</v>
      </c>
    </row>
    <row r="14" spans="1:8" s="1" customFormat="1" ht="34.5" customHeight="1" thickBot="1">
      <c r="A14" s="27" t="s">
        <v>246</v>
      </c>
      <c r="B14" s="97">
        <v>274342</v>
      </c>
      <c r="C14" s="97">
        <v>4167</v>
      </c>
      <c r="D14" s="97">
        <v>496</v>
      </c>
      <c r="E14" s="97">
        <v>3221</v>
      </c>
      <c r="F14" s="80">
        <f t="shared" si="0"/>
        <v>274838</v>
      </c>
      <c r="G14" s="80">
        <v>4161</v>
      </c>
      <c r="H14" s="105" t="s">
        <v>29</v>
      </c>
    </row>
    <row r="15" spans="1:8" s="1" customFormat="1" ht="34.5" customHeight="1">
      <c r="A15" s="39" t="s">
        <v>31</v>
      </c>
      <c r="B15" s="99">
        <v>267977</v>
      </c>
      <c r="C15" s="99">
        <v>3690</v>
      </c>
      <c r="D15" s="99">
        <v>116697</v>
      </c>
      <c r="E15" s="99">
        <v>2997</v>
      </c>
      <c r="F15" s="82">
        <f t="shared" si="0"/>
        <v>384674</v>
      </c>
      <c r="G15" s="82">
        <v>3310</v>
      </c>
      <c r="H15" s="106" t="s">
        <v>30</v>
      </c>
    </row>
    <row r="16" spans="1:8" s="4" customFormat="1" ht="30" customHeight="1">
      <c r="A16" s="52" t="s">
        <v>99</v>
      </c>
      <c r="B16" s="63">
        <f>SUM(B7:B15)</f>
        <v>1828206</v>
      </c>
      <c r="C16" s="86">
        <v>11758</v>
      </c>
      <c r="D16" s="63">
        <f>SUM(D7:D15)</f>
        <v>292635</v>
      </c>
      <c r="E16" s="86">
        <v>11002</v>
      </c>
      <c r="F16" s="63">
        <f>SUM(F7:F15)</f>
        <v>2120841</v>
      </c>
      <c r="G16" s="86">
        <v>11554</v>
      </c>
      <c r="H16" s="109" t="s">
        <v>100</v>
      </c>
    </row>
    <row r="17" spans="1:8" ht="18" customHeight="1">
      <c r="A17" s="25" t="s">
        <v>87</v>
      </c>
      <c r="H17" s="9" t="s">
        <v>53</v>
      </c>
    </row>
    <row r="20" spans="2:3" ht="24.75" customHeight="1">
      <c r="B20" s="9" t="s">
        <v>164</v>
      </c>
      <c r="C20" s="9" t="s">
        <v>200</v>
      </c>
    </row>
    <row r="21" spans="1:7" ht="24.75" customHeight="1">
      <c r="A21" s="9" t="s">
        <v>203</v>
      </c>
      <c r="B21" s="42">
        <f>C14</f>
        <v>4167</v>
      </c>
      <c r="C21" s="42">
        <f>E14</f>
        <v>3221</v>
      </c>
      <c r="D21" s="10"/>
      <c r="E21" s="10"/>
      <c r="F21" s="10"/>
      <c r="G21" s="10"/>
    </row>
    <row r="22" spans="1:3" ht="24.75" customHeight="1">
      <c r="A22" s="9" t="s">
        <v>213</v>
      </c>
      <c r="B22" s="42">
        <f>C12</f>
        <v>3966</v>
      </c>
      <c r="C22" s="42">
        <f>E12</f>
        <v>0</v>
      </c>
    </row>
    <row r="23" spans="1:7" ht="24.75" customHeight="1">
      <c r="A23" s="9" t="s">
        <v>212</v>
      </c>
      <c r="B23" s="42">
        <f>C15</f>
        <v>3690</v>
      </c>
      <c r="C23" s="42">
        <f>E15</f>
        <v>2997</v>
      </c>
      <c r="D23" s="10"/>
      <c r="E23" s="10"/>
      <c r="F23" s="10"/>
      <c r="G23" s="10"/>
    </row>
    <row r="24" spans="1:7" ht="24.75" customHeight="1">
      <c r="A24" s="9" t="s">
        <v>214</v>
      </c>
      <c r="B24" s="42">
        <f>C13</f>
        <v>3785</v>
      </c>
      <c r="C24" s="42">
        <f>E13</f>
        <v>3600</v>
      </c>
      <c r="D24" s="10"/>
      <c r="E24" s="10"/>
      <c r="F24" s="10"/>
      <c r="G24" s="10"/>
    </row>
    <row r="25" spans="1:7" ht="24.75" customHeight="1">
      <c r="A25" s="9" t="s">
        <v>202</v>
      </c>
      <c r="B25" s="42">
        <f>C11</f>
        <v>6236</v>
      </c>
      <c r="C25" s="42">
        <f>E11</f>
        <v>4928</v>
      </c>
      <c r="D25" s="10"/>
      <c r="E25" s="10"/>
      <c r="F25" s="10"/>
      <c r="G25" s="10"/>
    </row>
    <row r="26" spans="1:3" ht="24.75" customHeight="1">
      <c r="A26" s="9" t="s">
        <v>166</v>
      </c>
      <c r="B26" s="42">
        <f>C10</f>
        <v>21150</v>
      </c>
      <c r="C26" s="42">
        <f>E10</f>
        <v>15390</v>
      </c>
    </row>
    <row r="27" spans="1:3" ht="24.75" customHeight="1">
      <c r="A27" s="9" t="s">
        <v>215</v>
      </c>
      <c r="B27" s="42">
        <f>C9</f>
        <v>20400</v>
      </c>
      <c r="C27" s="42">
        <f>E9</f>
        <v>18899</v>
      </c>
    </row>
    <row r="28" spans="1:3" ht="24.75" customHeight="1">
      <c r="A28" s="9" t="s">
        <v>216</v>
      </c>
      <c r="B28" s="42">
        <f>C8</f>
        <v>29883</v>
      </c>
      <c r="C28" s="42">
        <f>E8</f>
        <v>26073</v>
      </c>
    </row>
    <row r="29" spans="1:3" ht="24.75" customHeight="1">
      <c r="A29" s="9" t="s">
        <v>217</v>
      </c>
      <c r="B29" s="42">
        <f>C7</f>
        <v>45685</v>
      </c>
      <c r="C29" s="42">
        <f>E7</f>
        <v>36857</v>
      </c>
    </row>
    <row r="30" ht="24.75" customHeight="1">
      <c r="B30"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H56"/>
  <sheetViews>
    <sheetView rightToLeft="1" view="pageBreakPreview" zoomScaleSheetLayoutView="100" zoomScalePageLayoutView="0" workbookViewId="0" topLeftCell="A1">
      <selection activeCell="D33" sqref="D33"/>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4" t="s">
        <v>218</v>
      </c>
      <c r="B1" s="304"/>
      <c r="C1" s="304"/>
      <c r="D1" s="304"/>
      <c r="E1" s="304"/>
      <c r="F1" s="304"/>
      <c r="G1" s="304"/>
      <c r="H1" s="304"/>
    </row>
    <row r="2" spans="1:8" s="24" customFormat="1" ht="33.75" customHeight="1">
      <c r="A2" s="305" t="s">
        <v>302</v>
      </c>
      <c r="B2" s="305"/>
      <c r="C2" s="305"/>
      <c r="D2" s="305"/>
      <c r="E2" s="305"/>
      <c r="F2" s="305"/>
      <c r="G2" s="305"/>
      <c r="H2" s="305"/>
    </row>
    <row r="3" spans="1:8" s="24" customFormat="1" ht="20.25">
      <c r="A3" s="305">
        <v>2020</v>
      </c>
      <c r="B3" s="305"/>
      <c r="C3" s="305"/>
      <c r="D3" s="305"/>
      <c r="E3" s="305"/>
      <c r="F3" s="305"/>
      <c r="G3" s="305"/>
      <c r="H3" s="305"/>
    </row>
    <row r="4" spans="1:8" ht="15">
      <c r="A4" s="175" t="s">
        <v>71</v>
      </c>
      <c r="B4" s="176"/>
      <c r="C4" s="176"/>
      <c r="D4" s="176"/>
      <c r="E4" s="176"/>
      <c r="F4" s="176"/>
      <c r="G4" s="176"/>
      <c r="H4" s="177" t="s">
        <v>72</v>
      </c>
    </row>
    <row r="5" spans="1:8" s="7" customFormat="1" ht="18.75" customHeight="1">
      <c r="A5" s="307" t="s">
        <v>226</v>
      </c>
      <c r="B5" s="306" t="s">
        <v>267</v>
      </c>
      <c r="C5" s="306"/>
      <c r="D5" s="306" t="s">
        <v>268</v>
      </c>
      <c r="E5" s="306"/>
      <c r="F5" s="311" t="s">
        <v>195</v>
      </c>
      <c r="G5" s="311"/>
      <c r="H5" s="309" t="s">
        <v>56</v>
      </c>
    </row>
    <row r="6" spans="1:8" s="8" customFormat="1" ht="65.25" customHeight="1">
      <c r="A6" s="308"/>
      <c r="B6" s="132" t="s">
        <v>52</v>
      </c>
      <c r="C6" s="132" t="s">
        <v>86</v>
      </c>
      <c r="D6" s="132" t="s">
        <v>52</v>
      </c>
      <c r="E6" s="132" t="s">
        <v>86</v>
      </c>
      <c r="F6" s="132" t="s">
        <v>52</v>
      </c>
      <c r="G6" s="132" t="s">
        <v>86</v>
      </c>
      <c r="H6" s="310"/>
    </row>
    <row r="7" spans="1:8" s="1" customFormat="1" ht="14.25" thickBot="1">
      <c r="A7" s="30" t="s">
        <v>124</v>
      </c>
      <c r="B7" s="133">
        <v>27904</v>
      </c>
      <c r="C7" s="133">
        <v>4766</v>
      </c>
      <c r="D7" s="133">
        <v>0</v>
      </c>
      <c r="E7" s="133">
        <v>0</v>
      </c>
      <c r="F7" s="208">
        <f>B7+D7</f>
        <v>27904</v>
      </c>
      <c r="G7" s="208">
        <v>4766</v>
      </c>
      <c r="H7" s="95" t="s">
        <v>144</v>
      </c>
    </row>
    <row r="8" spans="1:8" s="1" customFormat="1" ht="14.25" thickBot="1">
      <c r="A8" s="27" t="s">
        <v>125</v>
      </c>
      <c r="B8" s="134">
        <v>31720</v>
      </c>
      <c r="C8" s="134">
        <v>34363</v>
      </c>
      <c r="D8" s="134">
        <v>3653</v>
      </c>
      <c r="E8" s="134">
        <v>21918</v>
      </c>
      <c r="F8" s="209">
        <f aca="true" t="shared" si="0" ref="F8:F27">B8+D8</f>
        <v>35373</v>
      </c>
      <c r="G8" s="209">
        <v>32289</v>
      </c>
      <c r="H8" s="32" t="s">
        <v>145</v>
      </c>
    </row>
    <row r="9" spans="1:8" s="1" customFormat="1" ht="14.25" thickBot="1">
      <c r="A9" s="30" t="s">
        <v>126</v>
      </c>
      <c r="B9" s="133">
        <v>99415</v>
      </c>
      <c r="C9" s="133">
        <v>9762</v>
      </c>
      <c r="D9" s="133">
        <v>1582</v>
      </c>
      <c r="E9" s="133">
        <v>13520</v>
      </c>
      <c r="F9" s="208">
        <f t="shared" si="0"/>
        <v>100997</v>
      </c>
      <c r="G9" s="208">
        <v>9863</v>
      </c>
      <c r="H9" s="95" t="s">
        <v>88</v>
      </c>
    </row>
    <row r="10" spans="1:8" s="1" customFormat="1" ht="14.25" thickBot="1">
      <c r="A10" s="27" t="s">
        <v>127</v>
      </c>
      <c r="B10" s="134">
        <v>10522</v>
      </c>
      <c r="C10" s="134">
        <v>24726</v>
      </c>
      <c r="D10" s="134">
        <v>1764</v>
      </c>
      <c r="E10" s="134">
        <v>23167</v>
      </c>
      <c r="F10" s="209">
        <f t="shared" si="0"/>
        <v>12286</v>
      </c>
      <c r="G10" s="209">
        <v>24298</v>
      </c>
      <c r="H10" s="32" t="s">
        <v>146</v>
      </c>
    </row>
    <row r="11" spans="1:8" s="1" customFormat="1" ht="27" thickBot="1">
      <c r="A11" s="30" t="s">
        <v>128</v>
      </c>
      <c r="B11" s="133">
        <v>849</v>
      </c>
      <c r="C11" s="133">
        <v>19143</v>
      </c>
      <c r="D11" s="133">
        <v>332</v>
      </c>
      <c r="E11" s="133">
        <v>17292</v>
      </c>
      <c r="F11" s="208">
        <f t="shared" si="0"/>
        <v>1181</v>
      </c>
      <c r="G11" s="208">
        <v>18680</v>
      </c>
      <c r="H11" s="95" t="s">
        <v>147</v>
      </c>
    </row>
    <row r="12" spans="1:8" s="1" customFormat="1" ht="14.25" thickBot="1">
      <c r="A12" s="27" t="s">
        <v>129</v>
      </c>
      <c r="B12" s="134">
        <v>747905</v>
      </c>
      <c r="C12" s="134">
        <v>5817</v>
      </c>
      <c r="D12" s="134">
        <v>2930</v>
      </c>
      <c r="E12" s="134">
        <v>15342</v>
      </c>
      <c r="F12" s="209">
        <f t="shared" si="0"/>
        <v>750835</v>
      </c>
      <c r="G12" s="209">
        <v>5903</v>
      </c>
      <c r="H12" s="32" t="s">
        <v>89</v>
      </c>
    </row>
    <row r="13" spans="1:8" s="1" customFormat="1" ht="27.75" thickBot="1">
      <c r="A13" s="30" t="s">
        <v>130</v>
      </c>
      <c r="B13" s="133">
        <v>218995</v>
      </c>
      <c r="C13" s="133">
        <v>7527</v>
      </c>
      <c r="D13" s="133">
        <v>22481</v>
      </c>
      <c r="E13" s="133">
        <v>8919</v>
      </c>
      <c r="F13" s="208">
        <f t="shared" si="0"/>
        <v>241476</v>
      </c>
      <c r="G13" s="208">
        <v>7714</v>
      </c>
      <c r="H13" s="95" t="s">
        <v>148</v>
      </c>
    </row>
    <row r="14" spans="1:8" s="1" customFormat="1" ht="14.25" thickBot="1">
      <c r="A14" s="27" t="s">
        <v>131</v>
      </c>
      <c r="B14" s="134">
        <v>127616</v>
      </c>
      <c r="C14" s="134">
        <v>12015</v>
      </c>
      <c r="D14" s="134">
        <v>8449</v>
      </c>
      <c r="E14" s="134">
        <v>18373</v>
      </c>
      <c r="F14" s="209">
        <f t="shared" si="0"/>
        <v>136065</v>
      </c>
      <c r="G14" s="209">
        <v>12852</v>
      </c>
      <c r="H14" s="32" t="s">
        <v>149</v>
      </c>
    </row>
    <row r="15" spans="1:8" s="1" customFormat="1" ht="14.25" thickBot="1">
      <c r="A15" s="30" t="s">
        <v>132</v>
      </c>
      <c r="B15" s="133">
        <v>71990</v>
      </c>
      <c r="C15" s="133">
        <v>6496</v>
      </c>
      <c r="D15" s="133">
        <v>15477</v>
      </c>
      <c r="E15" s="133">
        <v>7141</v>
      </c>
      <c r="F15" s="208">
        <f t="shared" si="0"/>
        <v>87467</v>
      </c>
      <c r="G15" s="208">
        <v>6671</v>
      </c>
      <c r="H15" s="95" t="s">
        <v>150</v>
      </c>
    </row>
    <row r="16" spans="1:8" s="1" customFormat="1" ht="14.25" thickBot="1">
      <c r="A16" s="27" t="s">
        <v>133</v>
      </c>
      <c r="B16" s="134">
        <v>17646</v>
      </c>
      <c r="C16" s="134">
        <v>30423</v>
      </c>
      <c r="D16" s="134">
        <v>3731</v>
      </c>
      <c r="E16" s="134">
        <v>23623</v>
      </c>
      <c r="F16" s="209">
        <f t="shared" si="0"/>
        <v>21377</v>
      </c>
      <c r="G16" s="209">
        <v>28824</v>
      </c>
      <c r="H16" s="32" t="s">
        <v>151</v>
      </c>
    </row>
    <row r="17" spans="1:8" s="1" customFormat="1" ht="14.25" thickBot="1">
      <c r="A17" s="30" t="s">
        <v>134</v>
      </c>
      <c r="B17" s="133">
        <v>16223</v>
      </c>
      <c r="C17" s="133">
        <v>27287</v>
      </c>
      <c r="D17" s="133">
        <v>5577</v>
      </c>
      <c r="E17" s="133">
        <v>24106</v>
      </c>
      <c r="F17" s="208">
        <f t="shared" si="0"/>
        <v>21800</v>
      </c>
      <c r="G17" s="208">
        <v>26097</v>
      </c>
      <c r="H17" s="95" t="s">
        <v>152</v>
      </c>
    </row>
    <row r="18" spans="1:8" s="1" customFormat="1" ht="14.25" thickBot="1">
      <c r="A18" s="27" t="s">
        <v>135</v>
      </c>
      <c r="B18" s="134">
        <v>17455</v>
      </c>
      <c r="C18" s="134">
        <v>17003</v>
      </c>
      <c r="D18" s="134">
        <v>1218</v>
      </c>
      <c r="E18" s="134">
        <v>21604</v>
      </c>
      <c r="F18" s="209">
        <f t="shared" si="0"/>
        <v>18673</v>
      </c>
      <c r="G18" s="209">
        <v>18002</v>
      </c>
      <c r="H18" s="32" t="s">
        <v>153</v>
      </c>
    </row>
    <row r="19" spans="1:8" s="1" customFormat="1" ht="14.25" thickBot="1">
      <c r="A19" s="30" t="s">
        <v>136</v>
      </c>
      <c r="B19" s="133">
        <v>43614</v>
      </c>
      <c r="C19" s="133">
        <v>19163</v>
      </c>
      <c r="D19" s="133">
        <v>3533</v>
      </c>
      <c r="E19" s="133">
        <v>14707</v>
      </c>
      <c r="F19" s="208">
        <f t="shared" si="0"/>
        <v>47147</v>
      </c>
      <c r="G19" s="208">
        <v>18461</v>
      </c>
      <c r="H19" s="95" t="s">
        <v>154</v>
      </c>
    </row>
    <row r="20" spans="1:8" s="1" customFormat="1" ht="14.25" thickBot="1">
      <c r="A20" s="27" t="s">
        <v>137</v>
      </c>
      <c r="B20" s="134">
        <v>150795</v>
      </c>
      <c r="C20" s="134">
        <v>6539</v>
      </c>
      <c r="D20" s="134">
        <v>33307</v>
      </c>
      <c r="E20" s="134">
        <v>4421</v>
      </c>
      <c r="F20" s="209">
        <f t="shared" si="0"/>
        <v>184102</v>
      </c>
      <c r="G20" s="209">
        <v>5919</v>
      </c>
      <c r="H20" s="32" t="s">
        <v>155</v>
      </c>
    </row>
    <row r="21" spans="1:8" s="1" customFormat="1" ht="27" thickBot="1">
      <c r="A21" s="30" t="s">
        <v>138</v>
      </c>
      <c r="B21" s="133">
        <v>90540</v>
      </c>
      <c r="C21" s="133">
        <v>30302</v>
      </c>
      <c r="D21" s="133">
        <v>20003</v>
      </c>
      <c r="E21" s="133">
        <v>24963</v>
      </c>
      <c r="F21" s="208">
        <f t="shared" si="0"/>
        <v>110543</v>
      </c>
      <c r="G21" s="208">
        <v>29126</v>
      </c>
      <c r="H21" s="95" t="s">
        <v>156</v>
      </c>
    </row>
    <row r="22" spans="1:8" s="1" customFormat="1" ht="14.25" thickBot="1">
      <c r="A22" s="27" t="s">
        <v>39</v>
      </c>
      <c r="B22" s="134">
        <v>19169</v>
      </c>
      <c r="C22" s="134">
        <v>25975</v>
      </c>
      <c r="D22" s="134">
        <v>34974</v>
      </c>
      <c r="E22" s="134">
        <v>23790</v>
      </c>
      <c r="F22" s="209">
        <f t="shared" si="0"/>
        <v>54143</v>
      </c>
      <c r="G22" s="209">
        <v>24409</v>
      </c>
      <c r="H22" s="32" t="s">
        <v>90</v>
      </c>
    </row>
    <row r="23" spans="1:8" s="1" customFormat="1" ht="14.25" thickBot="1">
      <c r="A23" s="30" t="s">
        <v>139</v>
      </c>
      <c r="B23" s="133">
        <v>48268</v>
      </c>
      <c r="C23" s="133">
        <v>22916</v>
      </c>
      <c r="D23" s="133">
        <v>26843</v>
      </c>
      <c r="E23" s="133">
        <v>20537</v>
      </c>
      <c r="F23" s="208">
        <f t="shared" si="0"/>
        <v>75111</v>
      </c>
      <c r="G23" s="208">
        <v>21766</v>
      </c>
      <c r="H23" s="95" t="s">
        <v>157</v>
      </c>
    </row>
    <row r="24" spans="1:8" s="1" customFormat="1" ht="14.25" thickBot="1">
      <c r="A24" s="27" t="s">
        <v>140</v>
      </c>
      <c r="B24" s="134">
        <v>8895</v>
      </c>
      <c r="C24" s="134">
        <v>20027</v>
      </c>
      <c r="D24" s="134">
        <v>1525</v>
      </c>
      <c r="E24" s="134">
        <v>22107</v>
      </c>
      <c r="F24" s="209">
        <f t="shared" si="0"/>
        <v>10420</v>
      </c>
      <c r="G24" s="209">
        <v>20679</v>
      </c>
      <c r="H24" s="32" t="s">
        <v>158</v>
      </c>
    </row>
    <row r="25" spans="1:8" s="1" customFormat="1" ht="14.25" thickBot="1">
      <c r="A25" s="30" t="s">
        <v>141</v>
      </c>
      <c r="B25" s="133">
        <v>5807</v>
      </c>
      <c r="C25" s="133">
        <v>10121</v>
      </c>
      <c r="D25" s="133">
        <v>6300</v>
      </c>
      <c r="E25" s="133">
        <v>9006</v>
      </c>
      <c r="F25" s="208">
        <f t="shared" si="0"/>
        <v>12107</v>
      </c>
      <c r="G25" s="208">
        <v>9625</v>
      </c>
      <c r="H25" s="95" t="s">
        <v>159</v>
      </c>
    </row>
    <row r="26" spans="1:8" s="1" customFormat="1" ht="42" thickBot="1">
      <c r="A26" s="27" t="s">
        <v>142</v>
      </c>
      <c r="B26" s="134">
        <v>66542</v>
      </c>
      <c r="C26" s="134">
        <v>3005</v>
      </c>
      <c r="D26" s="134">
        <v>97068</v>
      </c>
      <c r="E26" s="134">
        <v>3015</v>
      </c>
      <c r="F26" s="209">
        <f t="shared" si="0"/>
        <v>163610</v>
      </c>
      <c r="G26" s="209">
        <v>3011</v>
      </c>
      <c r="H26" s="32" t="s">
        <v>160</v>
      </c>
    </row>
    <row r="27" spans="1:8" s="1" customFormat="1" ht="27">
      <c r="A27" s="39" t="s">
        <v>143</v>
      </c>
      <c r="B27" s="135">
        <v>6336</v>
      </c>
      <c r="C27" s="135">
        <v>29656</v>
      </c>
      <c r="D27" s="135">
        <v>1888</v>
      </c>
      <c r="E27" s="135">
        <v>21895</v>
      </c>
      <c r="F27" s="210">
        <f t="shared" si="0"/>
        <v>8224</v>
      </c>
      <c r="G27" s="210">
        <v>27087</v>
      </c>
      <c r="H27" s="136" t="s">
        <v>161</v>
      </c>
    </row>
    <row r="28" spans="1:8" s="4" customFormat="1" ht="30" customHeight="1">
      <c r="A28" s="56" t="s">
        <v>99</v>
      </c>
      <c r="B28" s="83">
        <f>SUM(B7:B27)</f>
        <v>1828206</v>
      </c>
      <c r="C28" s="83">
        <f>'[1]024'!C16</f>
        <v>11758</v>
      </c>
      <c r="D28" s="83">
        <f>SUM(D7:D27)</f>
        <v>292635</v>
      </c>
      <c r="E28" s="83">
        <f>'[1]024'!E16</f>
        <v>11002</v>
      </c>
      <c r="F28" s="83">
        <f>SUM(F7:F27)</f>
        <v>2120841</v>
      </c>
      <c r="G28" s="83">
        <f>'[1]024'!G16</f>
        <v>11554</v>
      </c>
      <c r="H28" s="137" t="s">
        <v>100</v>
      </c>
    </row>
    <row r="29" spans="1:8" ht="17.25" customHeight="1">
      <c r="A29" s="25" t="s">
        <v>87</v>
      </c>
      <c r="H29" s="9" t="s">
        <v>53</v>
      </c>
    </row>
    <row r="34" spans="2:8" ht="24.75" customHeight="1">
      <c r="B34" s="9" t="s">
        <v>164</v>
      </c>
      <c r="C34" s="9" t="s">
        <v>200</v>
      </c>
      <c r="H34" s="258"/>
    </row>
    <row r="35" spans="1:8" ht="24.75" customHeight="1">
      <c r="A35" s="255" t="s">
        <v>325</v>
      </c>
      <c r="B35" s="42">
        <v>34363</v>
      </c>
      <c r="C35" s="42">
        <v>21918</v>
      </c>
      <c r="D35" s="10"/>
      <c r="E35" s="10"/>
      <c r="F35" s="10"/>
      <c r="H35" s="258"/>
    </row>
    <row r="36" spans="1:8" ht="24.75" customHeight="1">
      <c r="A36" s="256" t="s">
        <v>182</v>
      </c>
      <c r="B36" s="42">
        <v>30423</v>
      </c>
      <c r="C36" s="42">
        <v>23623</v>
      </c>
      <c r="D36" s="10"/>
      <c r="E36" s="10"/>
      <c r="F36" s="10"/>
      <c r="H36" s="258"/>
    </row>
    <row r="37" spans="1:8" ht="24.75" customHeight="1">
      <c r="A37" s="255" t="s">
        <v>209</v>
      </c>
      <c r="B37" s="42">
        <v>30302</v>
      </c>
      <c r="C37" s="42">
        <v>24963</v>
      </c>
      <c r="D37" s="10"/>
      <c r="E37" s="10"/>
      <c r="F37" s="10"/>
      <c r="H37" s="258"/>
    </row>
    <row r="38" spans="1:8" ht="24.75" customHeight="1">
      <c r="A38" s="255" t="s">
        <v>324</v>
      </c>
      <c r="B38" s="42">
        <v>29656</v>
      </c>
      <c r="C38" s="42">
        <v>21895</v>
      </c>
      <c r="D38" s="10"/>
      <c r="E38" s="10"/>
      <c r="F38" s="10"/>
      <c r="H38" s="258"/>
    </row>
    <row r="39" spans="1:8" ht="24.75" customHeight="1">
      <c r="A39" s="255" t="s">
        <v>183</v>
      </c>
      <c r="B39" s="42">
        <v>27287</v>
      </c>
      <c r="C39" s="42">
        <v>24106</v>
      </c>
      <c r="H39" s="258"/>
    </row>
    <row r="40" spans="1:8" ht="24.75" customHeight="1">
      <c r="A40" s="256" t="s">
        <v>326</v>
      </c>
      <c r="B40" s="42">
        <v>25975</v>
      </c>
      <c r="C40" s="42">
        <v>23790</v>
      </c>
      <c r="H40" s="258"/>
    </row>
    <row r="41" spans="1:8" ht="24.75" customHeight="1">
      <c r="A41" s="256" t="s">
        <v>207</v>
      </c>
      <c r="B41" s="42">
        <v>24726</v>
      </c>
      <c r="C41" s="42">
        <v>23167</v>
      </c>
      <c r="H41" s="258"/>
    </row>
    <row r="42" spans="1:8" ht="24.75" customHeight="1">
      <c r="A42" s="256" t="s">
        <v>185</v>
      </c>
      <c r="B42" s="42">
        <v>22916</v>
      </c>
      <c r="C42" s="42">
        <v>20537</v>
      </c>
      <c r="H42" s="258"/>
    </row>
    <row r="43" spans="1:8" ht="24.75" customHeight="1">
      <c r="A43" s="256" t="s">
        <v>208</v>
      </c>
      <c r="B43" s="42">
        <v>20027</v>
      </c>
      <c r="C43" s="42">
        <v>22107</v>
      </c>
      <c r="H43" s="258"/>
    </row>
    <row r="44" spans="1:8" ht="24.75" customHeight="1">
      <c r="A44" s="256" t="s">
        <v>180</v>
      </c>
      <c r="B44" s="42">
        <v>19163</v>
      </c>
      <c r="C44" s="42">
        <v>14707</v>
      </c>
      <c r="H44" s="258"/>
    </row>
    <row r="45" spans="2:8" ht="24.75" customHeight="1">
      <c r="B45" s="42"/>
      <c r="C45" s="42"/>
      <c r="H45" s="258"/>
    </row>
    <row r="46" spans="2:8" ht="24.75" customHeight="1">
      <c r="B46" s="42"/>
      <c r="C46" s="42"/>
      <c r="H46" s="258"/>
    </row>
    <row r="47" spans="2:8" ht="24.75" customHeight="1">
      <c r="B47" s="42"/>
      <c r="C47" s="42"/>
      <c r="H47" s="258"/>
    </row>
    <row r="48" spans="2:8" ht="24.75" customHeight="1">
      <c r="B48" s="42"/>
      <c r="C48" s="42"/>
      <c r="H48" s="258"/>
    </row>
    <row r="49" spans="2:8" ht="24.75" customHeight="1">
      <c r="B49" s="42"/>
      <c r="C49" s="42"/>
      <c r="H49" s="258"/>
    </row>
    <row r="50" spans="2:8" ht="24.75" customHeight="1">
      <c r="B50" s="42"/>
      <c r="C50" s="42"/>
      <c r="H50" s="258"/>
    </row>
    <row r="51" spans="2:8" ht="24.75" customHeight="1">
      <c r="B51" s="42"/>
      <c r="C51" s="42"/>
      <c r="H51" s="258"/>
    </row>
    <row r="52" spans="2:8" ht="24.75" customHeight="1">
      <c r="B52" s="42"/>
      <c r="C52" s="42"/>
      <c r="H52" s="258"/>
    </row>
    <row r="53" spans="2:8" ht="24.75" customHeight="1">
      <c r="B53" s="42"/>
      <c r="C53" s="42"/>
      <c r="H53" s="258"/>
    </row>
    <row r="54" spans="2:8" ht="24.75" customHeight="1">
      <c r="B54" s="42"/>
      <c r="C54" s="42"/>
      <c r="H54" s="25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90" zoomScaleSheetLayoutView="90" zoomScalePageLayoutView="0" workbookViewId="0" topLeftCell="A1">
      <selection activeCell="L4" sqref="L4"/>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4" t="s">
        <v>220</v>
      </c>
      <c r="B1" s="304"/>
      <c r="C1" s="304"/>
      <c r="D1" s="304"/>
      <c r="E1" s="304"/>
      <c r="F1" s="304"/>
      <c r="G1" s="304"/>
      <c r="H1" s="304"/>
      <c r="I1" s="304"/>
      <c r="J1" s="304"/>
      <c r="K1" s="304"/>
      <c r="L1" s="304"/>
    </row>
    <row r="2" spans="1:12" s="5" customFormat="1" ht="20.25" customHeight="1">
      <c r="A2" s="305" t="s">
        <v>238</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73</v>
      </c>
      <c r="B4" s="187"/>
      <c r="C4" s="187"/>
      <c r="D4" s="187"/>
      <c r="E4" s="187"/>
      <c r="F4" s="187"/>
      <c r="G4" s="187"/>
      <c r="H4" s="187"/>
      <c r="I4" s="187"/>
      <c r="J4" s="187"/>
      <c r="K4" s="187"/>
      <c r="L4" s="189" t="s">
        <v>74</v>
      </c>
    </row>
    <row r="5" spans="1:12" s="7" customFormat="1" ht="56.25" customHeight="1">
      <c r="A5" s="312" t="s">
        <v>121</v>
      </c>
      <c r="B5" s="139" t="s">
        <v>244</v>
      </c>
      <c r="C5" s="139" t="s">
        <v>20</v>
      </c>
      <c r="D5" s="139" t="s">
        <v>22</v>
      </c>
      <c r="E5" s="139" t="s">
        <v>24</v>
      </c>
      <c r="F5" s="139" t="s">
        <v>26</v>
      </c>
      <c r="G5" s="139" t="s">
        <v>245</v>
      </c>
      <c r="H5" s="139" t="s">
        <v>247</v>
      </c>
      <c r="I5" s="139" t="s">
        <v>246</v>
      </c>
      <c r="J5" s="139" t="s">
        <v>31</v>
      </c>
      <c r="K5" s="139" t="s">
        <v>99</v>
      </c>
      <c r="L5" s="314" t="s">
        <v>96</v>
      </c>
    </row>
    <row r="6" spans="1:12" s="8" customFormat="1" ht="60.75" customHeight="1">
      <c r="A6" s="313"/>
      <c r="B6" s="142" t="s">
        <v>18</v>
      </c>
      <c r="C6" s="142" t="s">
        <v>19</v>
      </c>
      <c r="D6" s="142" t="s">
        <v>21</v>
      </c>
      <c r="E6" s="142" t="s">
        <v>23</v>
      </c>
      <c r="F6" s="142" t="s">
        <v>25</v>
      </c>
      <c r="G6" s="142" t="s">
        <v>27</v>
      </c>
      <c r="H6" s="142" t="s">
        <v>28</v>
      </c>
      <c r="I6" s="142" t="s">
        <v>29</v>
      </c>
      <c r="J6" s="142" t="s">
        <v>30</v>
      </c>
      <c r="K6" s="141" t="s">
        <v>100</v>
      </c>
      <c r="L6" s="315"/>
    </row>
    <row r="7" spans="1:12" s="1" customFormat="1" ht="14.25" thickBot="1">
      <c r="A7" s="30" t="s">
        <v>124</v>
      </c>
      <c r="B7" s="89">
        <v>161</v>
      </c>
      <c r="C7" s="89">
        <v>92</v>
      </c>
      <c r="D7" s="89">
        <v>344</v>
      </c>
      <c r="E7" s="89">
        <v>104</v>
      </c>
      <c r="F7" s="89">
        <v>1342</v>
      </c>
      <c r="G7" s="89">
        <v>24350</v>
      </c>
      <c r="H7" s="89">
        <v>284</v>
      </c>
      <c r="I7" s="89">
        <v>279</v>
      </c>
      <c r="J7" s="89">
        <v>1008</v>
      </c>
      <c r="K7" s="64">
        <f aca="true" t="shared" si="0" ref="K7:K27">SUM(B7:J7)</f>
        <v>27964</v>
      </c>
      <c r="L7" s="28" t="s">
        <v>144</v>
      </c>
    </row>
    <row r="8" spans="1:12" s="1" customFormat="1" ht="14.25" thickBot="1">
      <c r="A8" s="27" t="s">
        <v>125</v>
      </c>
      <c r="B8" s="90">
        <v>3216</v>
      </c>
      <c r="C8" s="90">
        <v>11899</v>
      </c>
      <c r="D8" s="90">
        <v>6310</v>
      </c>
      <c r="E8" s="90">
        <v>2298</v>
      </c>
      <c r="F8" s="90">
        <v>1537</v>
      </c>
      <c r="G8" s="90">
        <v>0</v>
      </c>
      <c r="H8" s="90">
        <v>4255</v>
      </c>
      <c r="I8" s="90">
        <v>3008</v>
      </c>
      <c r="J8" s="90">
        <v>2998</v>
      </c>
      <c r="K8" s="67">
        <f t="shared" si="0"/>
        <v>35521</v>
      </c>
      <c r="L8" s="29" t="s">
        <v>145</v>
      </c>
    </row>
    <row r="9" spans="1:12" s="1" customFormat="1" ht="14.25" thickBot="1">
      <c r="A9" s="30" t="s">
        <v>126</v>
      </c>
      <c r="B9" s="89">
        <v>3073</v>
      </c>
      <c r="C9" s="89">
        <v>8432</v>
      </c>
      <c r="D9" s="89">
        <v>11662</v>
      </c>
      <c r="E9" s="89">
        <v>4533</v>
      </c>
      <c r="F9" s="89">
        <v>1531</v>
      </c>
      <c r="G9" s="89">
        <v>0</v>
      </c>
      <c r="H9" s="89">
        <v>49552</v>
      </c>
      <c r="I9" s="89">
        <v>11405</v>
      </c>
      <c r="J9" s="89">
        <v>11367</v>
      </c>
      <c r="K9" s="64">
        <f t="shared" si="0"/>
        <v>101555</v>
      </c>
      <c r="L9" s="28" t="s">
        <v>88</v>
      </c>
    </row>
    <row r="10" spans="1:12" s="1" customFormat="1" ht="27" thickBot="1">
      <c r="A10" s="27" t="s">
        <v>127</v>
      </c>
      <c r="B10" s="90">
        <v>232</v>
      </c>
      <c r="C10" s="90">
        <v>2957</v>
      </c>
      <c r="D10" s="90">
        <v>3663</v>
      </c>
      <c r="E10" s="90">
        <v>1884</v>
      </c>
      <c r="F10" s="90">
        <v>144</v>
      </c>
      <c r="G10" s="90">
        <v>0</v>
      </c>
      <c r="H10" s="90">
        <v>3152</v>
      </c>
      <c r="I10" s="90">
        <v>134</v>
      </c>
      <c r="J10" s="90">
        <v>120</v>
      </c>
      <c r="K10" s="67">
        <f t="shared" si="0"/>
        <v>12286</v>
      </c>
      <c r="L10" s="29" t="s">
        <v>146</v>
      </c>
    </row>
    <row r="11" spans="1:12" s="1" customFormat="1" ht="27.75" thickBot="1">
      <c r="A11" s="30" t="s">
        <v>128</v>
      </c>
      <c r="B11" s="89">
        <v>60</v>
      </c>
      <c r="C11" s="89">
        <v>196</v>
      </c>
      <c r="D11" s="89">
        <v>324</v>
      </c>
      <c r="E11" s="89">
        <v>561</v>
      </c>
      <c r="F11" s="89">
        <v>0</v>
      </c>
      <c r="G11" s="89">
        <v>0</v>
      </c>
      <c r="H11" s="89">
        <v>16</v>
      </c>
      <c r="I11" s="89">
        <v>8</v>
      </c>
      <c r="J11" s="89">
        <v>16</v>
      </c>
      <c r="K11" s="64">
        <f t="shared" si="0"/>
        <v>1181</v>
      </c>
      <c r="L11" s="28" t="s">
        <v>147</v>
      </c>
    </row>
    <row r="12" spans="1:12" s="1" customFormat="1" ht="14.25" thickBot="1">
      <c r="A12" s="27" t="s">
        <v>129</v>
      </c>
      <c r="B12" s="90">
        <v>8493</v>
      </c>
      <c r="C12" s="90">
        <v>33726</v>
      </c>
      <c r="D12" s="90">
        <v>60408</v>
      </c>
      <c r="E12" s="90">
        <v>10651</v>
      </c>
      <c r="F12" s="90">
        <v>10556</v>
      </c>
      <c r="G12" s="90">
        <v>44</v>
      </c>
      <c r="H12" s="90">
        <v>489999</v>
      </c>
      <c r="I12" s="90">
        <v>36011</v>
      </c>
      <c r="J12" s="90">
        <v>102724</v>
      </c>
      <c r="K12" s="67">
        <f t="shared" si="0"/>
        <v>752612</v>
      </c>
      <c r="L12" s="29" t="s">
        <v>89</v>
      </c>
    </row>
    <row r="13" spans="1:12" s="1" customFormat="1" ht="27.75" thickBot="1">
      <c r="A13" s="30" t="s">
        <v>130</v>
      </c>
      <c r="B13" s="89">
        <v>11402</v>
      </c>
      <c r="C13" s="89">
        <v>19350</v>
      </c>
      <c r="D13" s="89">
        <v>21217</v>
      </c>
      <c r="E13" s="89">
        <v>21606</v>
      </c>
      <c r="F13" s="89">
        <v>62423</v>
      </c>
      <c r="G13" s="89">
        <v>88</v>
      </c>
      <c r="H13" s="89">
        <v>44955</v>
      </c>
      <c r="I13" s="89">
        <v>28366</v>
      </c>
      <c r="J13" s="89">
        <v>34781</v>
      </c>
      <c r="K13" s="64">
        <f t="shared" si="0"/>
        <v>244188</v>
      </c>
      <c r="L13" s="28" t="s">
        <v>148</v>
      </c>
    </row>
    <row r="14" spans="1:12" s="1" customFormat="1" ht="14.25" thickBot="1">
      <c r="A14" s="27" t="s">
        <v>131</v>
      </c>
      <c r="B14" s="90">
        <v>2423</v>
      </c>
      <c r="C14" s="90">
        <v>8896</v>
      </c>
      <c r="D14" s="90">
        <v>4571</v>
      </c>
      <c r="E14" s="90">
        <v>6962</v>
      </c>
      <c r="F14" s="90">
        <v>3095</v>
      </c>
      <c r="G14" s="90">
        <v>0</v>
      </c>
      <c r="H14" s="90">
        <v>2540</v>
      </c>
      <c r="I14" s="90">
        <v>96925</v>
      </c>
      <c r="J14" s="90">
        <v>10845</v>
      </c>
      <c r="K14" s="67">
        <f t="shared" si="0"/>
        <v>136257</v>
      </c>
      <c r="L14" s="29" t="s">
        <v>149</v>
      </c>
    </row>
    <row r="15" spans="1:12" s="1" customFormat="1" ht="27" thickBot="1">
      <c r="A15" s="30" t="s">
        <v>132</v>
      </c>
      <c r="B15" s="89">
        <v>8081</v>
      </c>
      <c r="C15" s="89">
        <v>6361</v>
      </c>
      <c r="D15" s="89">
        <v>4623</v>
      </c>
      <c r="E15" s="89">
        <v>8363</v>
      </c>
      <c r="F15" s="89">
        <v>30538</v>
      </c>
      <c r="G15" s="89">
        <v>0</v>
      </c>
      <c r="H15" s="89">
        <v>10063</v>
      </c>
      <c r="I15" s="89">
        <v>4684</v>
      </c>
      <c r="J15" s="89">
        <v>14878</v>
      </c>
      <c r="K15" s="64">
        <f t="shared" si="0"/>
        <v>87591</v>
      </c>
      <c r="L15" s="28" t="s">
        <v>150</v>
      </c>
    </row>
    <row r="16" spans="1:12" s="1" customFormat="1" ht="14.25" thickBot="1">
      <c r="A16" s="27" t="s">
        <v>133</v>
      </c>
      <c r="B16" s="90">
        <v>1067</v>
      </c>
      <c r="C16" s="90">
        <v>8193</v>
      </c>
      <c r="D16" s="90">
        <v>7010</v>
      </c>
      <c r="E16" s="90">
        <v>2012</v>
      </c>
      <c r="F16" s="90">
        <v>2008</v>
      </c>
      <c r="G16" s="90">
        <v>0</v>
      </c>
      <c r="H16" s="90">
        <v>425</v>
      </c>
      <c r="I16" s="90">
        <v>193</v>
      </c>
      <c r="J16" s="90">
        <v>626</v>
      </c>
      <c r="K16" s="67">
        <f t="shared" si="0"/>
        <v>21534</v>
      </c>
      <c r="L16" s="29" t="s">
        <v>151</v>
      </c>
    </row>
    <row r="17" spans="1:12" s="1" customFormat="1" ht="14.25" thickBot="1">
      <c r="A17" s="30" t="s">
        <v>134</v>
      </c>
      <c r="B17" s="89">
        <v>2466</v>
      </c>
      <c r="C17" s="89">
        <v>9873</v>
      </c>
      <c r="D17" s="89">
        <v>4712</v>
      </c>
      <c r="E17" s="89">
        <v>3238</v>
      </c>
      <c r="F17" s="89">
        <v>265</v>
      </c>
      <c r="G17" s="89">
        <v>0</v>
      </c>
      <c r="H17" s="89">
        <v>44</v>
      </c>
      <c r="I17" s="89">
        <v>1252</v>
      </c>
      <c r="J17" s="89">
        <v>186</v>
      </c>
      <c r="K17" s="64">
        <f t="shared" si="0"/>
        <v>22036</v>
      </c>
      <c r="L17" s="28" t="s">
        <v>152</v>
      </c>
    </row>
    <row r="18" spans="1:12" s="1" customFormat="1" ht="14.25" thickBot="1">
      <c r="A18" s="27" t="s">
        <v>135</v>
      </c>
      <c r="B18" s="90">
        <v>628</v>
      </c>
      <c r="C18" s="90">
        <v>1992</v>
      </c>
      <c r="D18" s="90">
        <v>1612</v>
      </c>
      <c r="E18" s="90">
        <v>1070</v>
      </c>
      <c r="F18" s="90">
        <v>45</v>
      </c>
      <c r="G18" s="90">
        <v>0</v>
      </c>
      <c r="H18" s="90">
        <v>3380</v>
      </c>
      <c r="I18" s="90">
        <v>2478</v>
      </c>
      <c r="J18" s="90">
        <v>8316</v>
      </c>
      <c r="K18" s="67">
        <f t="shared" si="0"/>
        <v>19521</v>
      </c>
      <c r="L18" s="29" t="s">
        <v>153</v>
      </c>
    </row>
    <row r="19" spans="1:12" s="1" customFormat="1" ht="27" thickBot="1">
      <c r="A19" s="30" t="s">
        <v>136</v>
      </c>
      <c r="B19" s="89">
        <v>1744</v>
      </c>
      <c r="C19" s="89">
        <v>10705</v>
      </c>
      <c r="D19" s="89">
        <v>5575</v>
      </c>
      <c r="E19" s="89">
        <v>1404</v>
      </c>
      <c r="F19" s="89">
        <v>476</v>
      </c>
      <c r="G19" s="89">
        <v>44</v>
      </c>
      <c r="H19" s="89">
        <v>18030</v>
      </c>
      <c r="I19" s="89">
        <v>6623</v>
      </c>
      <c r="J19" s="89">
        <v>3078</v>
      </c>
      <c r="K19" s="64">
        <f t="shared" si="0"/>
        <v>47679</v>
      </c>
      <c r="L19" s="28" t="s">
        <v>154</v>
      </c>
    </row>
    <row r="20" spans="1:12" s="1" customFormat="1" ht="27" thickBot="1">
      <c r="A20" s="27" t="s">
        <v>137</v>
      </c>
      <c r="B20" s="90">
        <v>2506</v>
      </c>
      <c r="C20" s="90">
        <v>12889</v>
      </c>
      <c r="D20" s="90">
        <v>9945</v>
      </c>
      <c r="E20" s="90">
        <v>8841</v>
      </c>
      <c r="F20" s="90">
        <v>23918</v>
      </c>
      <c r="G20" s="90">
        <v>44</v>
      </c>
      <c r="H20" s="90">
        <v>20756</v>
      </c>
      <c r="I20" s="90">
        <v>18013</v>
      </c>
      <c r="J20" s="90">
        <v>87386</v>
      </c>
      <c r="K20" s="67">
        <f t="shared" si="0"/>
        <v>184298</v>
      </c>
      <c r="L20" s="29" t="s">
        <v>155</v>
      </c>
    </row>
    <row r="21" spans="1:12" s="1" customFormat="1" ht="27.75" thickBot="1">
      <c r="A21" s="30" t="s">
        <v>138</v>
      </c>
      <c r="B21" s="89">
        <v>4707</v>
      </c>
      <c r="C21" s="89">
        <v>31349</v>
      </c>
      <c r="D21" s="89">
        <v>13990</v>
      </c>
      <c r="E21" s="89">
        <v>31843</v>
      </c>
      <c r="F21" s="89">
        <v>12936</v>
      </c>
      <c r="G21" s="89">
        <v>0</v>
      </c>
      <c r="H21" s="89">
        <v>10011</v>
      </c>
      <c r="I21" s="89">
        <v>3278</v>
      </c>
      <c r="J21" s="89">
        <v>2569</v>
      </c>
      <c r="K21" s="64">
        <f t="shared" si="0"/>
        <v>110683</v>
      </c>
      <c r="L21" s="28" t="s">
        <v>156</v>
      </c>
    </row>
    <row r="22" spans="1:12" s="1" customFormat="1" ht="14.25" thickBot="1">
      <c r="A22" s="27" t="s">
        <v>39</v>
      </c>
      <c r="B22" s="90">
        <v>2152</v>
      </c>
      <c r="C22" s="90">
        <v>34340</v>
      </c>
      <c r="D22" s="90">
        <v>3313</v>
      </c>
      <c r="E22" s="90">
        <v>7084</v>
      </c>
      <c r="F22" s="90">
        <v>2473</v>
      </c>
      <c r="G22" s="90">
        <v>0</v>
      </c>
      <c r="H22" s="90">
        <v>176</v>
      </c>
      <c r="I22" s="90">
        <v>163</v>
      </c>
      <c r="J22" s="90">
        <v>4742</v>
      </c>
      <c r="K22" s="67">
        <f t="shared" si="0"/>
        <v>54443</v>
      </c>
      <c r="L22" s="29" t="s">
        <v>90</v>
      </c>
    </row>
    <row r="23" spans="1:12" s="1" customFormat="1" ht="14.25" thickBot="1">
      <c r="A23" s="30" t="s">
        <v>139</v>
      </c>
      <c r="B23" s="89">
        <v>1433</v>
      </c>
      <c r="C23" s="89">
        <v>28461</v>
      </c>
      <c r="D23" s="89">
        <v>11247</v>
      </c>
      <c r="E23" s="89">
        <v>16221</v>
      </c>
      <c r="F23" s="89">
        <v>5679</v>
      </c>
      <c r="G23" s="89">
        <v>0</v>
      </c>
      <c r="H23" s="89">
        <v>5265</v>
      </c>
      <c r="I23" s="89">
        <v>2149</v>
      </c>
      <c r="J23" s="89">
        <v>4989</v>
      </c>
      <c r="K23" s="64">
        <f t="shared" si="0"/>
        <v>75444</v>
      </c>
      <c r="L23" s="28" t="s">
        <v>157</v>
      </c>
    </row>
    <row r="24" spans="1:12" s="1" customFormat="1" ht="14.25" thickBot="1">
      <c r="A24" s="27" t="s">
        <v>140</v>
      </c>
      <c r="B24" s="90">
        <v>399</v>
      </c>
      <c r="C24" s="90">
        <v>4441</v>
      </c>
      <c r="D24" s="90">
        <v>1754</v>
      </c>
      <c r="E24" s="90">
        <v>1103</v>
      </c>
      <c r="F24" s="90">
        <v>214</v>
      </c>
      <c r="G24" s="90">
        <v>0</v>
      </c>
      <c r="H24" s="90">
        <v>2302</v>
      </c>
      <c r="I24" s="90">
        <v>29</v>
      </c>
      <c r="J24" s="90">
        <v>238</v>
      </c>
      <c r="K24" s="67">
        <f t="shared" si="0"/>
        <v>10480</v>
      </c>
      <c r="L24" s="29" t="s">
        <v>158</v>
      </c>
    </row>
    <row r="25" spans="1:12" s="1" customFormat="1" ht="14.25" thickBot="1">
      <c r="A25" s="30" t="s">
        <v>141</v>
      </c>
      <c r="B25" s="89">
        <v>462</v>
      </c>
      <c r="C25" s="89">
        <v>2279</v>
      </c>
      <c r="D25" s="89">
        <v>452</v>
      </c>
      <c r="E25" s="89">
        <v>384</v>
      </c>
      <c r="F25" s="89">
        <v>6724</v>
      </c>
      <c r="G25" s="89">
        <v>0</v>
      </c>
      <c r="H25" s="89">
        <v>342</v>
      </c>
      <c r="I25" s="89">
        <v>14</v>
      </c>
      <c r="J25" s="89">
        <v>1482</v>
      </c>
      <c r="K25" s="64">
        <f t="shared" si="0"/>
        <v>12139</v>
      </c>
      <c r="L25" s="28" t="s">
        <v>159</v>
      </c>
    </row>
    <row r="26" spans="1:12" s="1" customFormat="1" ht="53.25" thickBot="1">
      <c r="A26" s="27" t="s">
        <v>142</v>
      </c>
      <c r="B26" s="90">
        <v>0</v>
      </c>
      <c r="C26" s="90">
        <v>32</v>
      </c>
      <c r="D26" s="90">
        <v>97</v>
      </c>
      <c r="E26" s="90">
        <v>128</v>
      </c>
      <c r="F26" s="90">
        <v>10554</v>
      </c>
      <c r="G26" s="90">
        <v>192</v>
      </c>
      <c r="H26" s="90">
        <v>580</v>
      </c>
      <c r="I26" s="90">
        <v>59826</v>
      </c>
      <c r="J26" s="90">
        <v>92201</v>
      </c>
      <c r="K26" s="67">
        <f t="shared" si="0"/>
        <v>163610</v>
      </c>
      <c r="L26" s="29" t="s">
        <v>160</v>
      </c>
    </row>
    <row r="27" spans="1:12" s="1" customFormat="1" ht="27">
      <c r="A27" s="39" t="s">
        <v>143</v>
      </c>
      <c r="B27" s="91">
        <v>316</v>
      </c>
      <c r="C27" s="91">
        <v>2860</v>
      </c>
      <c r="D27" s="91">
        <v>1751</v>
      </c>
      <c r="E27" s="91">
        <v>1693</v>
      </c>
      <c r="F27" s="91">
        <v>1136</v>
      </c>
      <c r="G27" s="91">
        <v>0</v>
      </c>
      <c r="H27" s="91">
        <v>0</v>
      </c>
      <c r="I27" s="91">
        <v>284</v>
      </c>
      <c r="J27" s="91">
        <v>184</v>
      </c>
      <c r="K27" s="73">
        <f t="shared" si="0"/>
        <v>8224</v>
      </c>
      <c r="L27" s="37" t="s">
        <v>161</v>
      </c>
    </row>
    <row r="28" spans="1:12" s="4" customFormat="1" ht="24.75" customHeight="1">
      <c r="A28" s="52" t="s">
        <v>99</v>
      </c>
      <c r="B28" s="63">
        <f>SUM(B7:B27)</f>
        <v>55021</v>
      </c>
      <c r="C28" s="63">
        <f aca="true" t="shared" si="1" ref="C28:K28">SUM(C7:C27)</f>
        <v>239323</v>
      </c>
      <c r="D28" s="63">
        <f t="shared" si="1"/>
        <v>174580</v>
      </c>
      <c r="E28" s="63">
        <f t="shared" si="1"/>
        <v>131983</v>
      </c>
      <c r="F28" s="63">
        <f t="shared" si="1"/>
        <v>177594</v>
      </c>
      <c r="G28" s="63">
        <f t="shared" si="1"/>
        <v>24762</v>
      </c>
      <c r="H28" s="63">
        <f t="shared" si="1"/>
        <v>666127</v>
      </c>
      <c r="I28" s="63">
        <f t="shared" si="1"/>
        <v>275122</v>
      </c>
      <c r="J28" s="63">
        <f t="shared" si="1"/>
        <v>384734</v>
      </c>
      <c r="K28" s="63">
        <f t="shared" si="1"/>
        <v>2129246</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80" zoomScaleSheetLayoutView="80" zoomScalePageLayoutView="0" workbookViewId="0" topLeftCell="A1">
      <selection activeCell="L4" sqref="L4"/>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4" t="s">
        <v>221</v>
      </c>
      <c r="B1" s="304"/>
      <c r="C1" s="304"/>
      <c r="D1" s="304"/>
      <c r="E1" s="304"/>
      <c r="F1" s="304"/>
      <c r="G1" s="304"/>
      <c r="H1" s="304"/>
      <c r="I1" s="304"/>
      <c r="J1" s="304"/>
      <c r="K1" s="304"/>
      <c r="L1" s="304"/>
    </row>
    <row r="2" spans="1:12" s="5" customFormat="1" ht="20.25" customHeight="1">
      <c r="A2" s="305" t="s">
        <v>239</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93</v>
      </c>
      <c r="B4" s="187"/>
      <c r="C4" s="187"/>
      <c r="D4" s="187"/>
      <c r="E4" s="187"/>
      <c r="F4" s="187"/>
      <c r="G4" s="187"/>
      <c r="H4" s="187"/>
      <c r="I4" s="187"/>
      <c r="J4" s="187"/>
      <c r="K4" s="187"/>
      <c r="L4" s="189" t="s">
        <v>94</v>
      </c>
    </row>
    <row r="5" spans="1:12" s="7" customFormat="1" ht="58.5" customHeight="1">
      <c r="A5" s="312" t="s">
        <v>123</v>
      </c>
      <c r="B5" s="139" t="s">
        <v>244</v>
      </c>
      <c r="C5" s="139" t="s">
        <v>20</v>
      </c>
      <c r="D5" s="139" t="s">
        <v>22</v>
      </c>
      <c r="E5" s="139" t="s">
        <v>24</v>
      </c>
      <c r="F5" s="139" t="s">
        <v>26</v>
      </c>
      <c r="G5" s="139" t="s">
        <v>245</v>
      </c>
      <c r="H5" s="139" t="s">
        <v>247</v>
      </c>
      <c r="I5" s="139" t="s">
        <v>246</v>
      </c>
      <c r="J5" s="139" t="s">
        <v>31</v>
      </c>
      <c r="K5" s="139" t="s">
        <v>99</v>
      </c>
      <c r="L5" s="314" t="s">
        <v>177</v>
      </c>
    </row>
    <row r="6" spans="1:12" s="8" customFormat="1" ht="62.25" customHeight="1">
      <c r="A6" s="313"/>
      <c r="B6" s="142" t="s">
        <v>18</v>
      </c>
      <c r="C6" s="142" t="s">
        <v>19</v>
      </c>
      <c r="D6" s="142" t="s">
        <v>21</v>
      </c>
      <c r="E6" s="142" t="s">
        <v>23</v>
      </c>
      <c r="F6" s="142" t="s">
        <v>25</v>
      </c>
      <c r="G6" s="142" t="s">
        <v>27</v>
      </c>
      <c r="H6" s="142" t="s">
        <v>28</v>
      </c>
      <c r="I6" s="142" t="s">
        <v>29</v>
      </c>
      <c r="J6" s="142" t="s">
        <v>30</v>
      </c>
      <c r="K6" s="141" t="s">
        <v>100</v>
      </c>
      <c r="L6" s="315"/>
    </row>
    <row r="7" spans="1:12" s="1" customFormat="1" ht="14.25" thickBot="1">
      <c r="A7" s="30" t="s">
        <v>124</v>
      </c>
      <c r="B7" s="89">
        <v>161</v>
      </c>
      <c r="C7" s="89">
        <v>92</v>
      </c>
      <c r="D7" s="89">
        <v>344</v>
      </c>
      <c r="E7" s="89">
        <v>104</v>
      </c>
      <c r="F7" s="89">
        <v>1342</v>
      </c>
      <c r="G7" s="89">
        <v>24350</v>
      </c>
      <c r="H7" s="89">
        <v>284</v>
      </c>
      <c r="I7" s="89">
        <v>279</v>
      </c>
      <c r="J7" s="89">
        <v>1008</v>
      </c>
      <c r="K7" s="64">
        <f aca="true" t="shared" si="0" ref="K7:K27">SUM(B7:J7)</f>
        <v>27964</v>
      </c>
      <c r="L7" s="28" t="s">
        <v>144</v>
      </c>
    </row>
    <row r="8" spans="1:12" s="1" customFormat="1" ht="14.25" thickBot="1">
      <c r="A8" s="27" t="s">
        <v>125</v>
      </c>
      <c r="B8" s="90">
        <v>2832</v>
      </c>
      <c r="C8" s="90">
        <v>9922</v>
      </c>
      <c r="D8" s="90">
        <v>6002</v>
      </c>
      <c r="E8" s="90">
        <v>1314</v>
      </c>
      <c r="F8" s="90">
        <v>1537</v>
      </c>
      <c r="G8" s="90">
        <v>0</v>
      </c>
      <c r="H8" s="90">
        <v>4255</v>
      </c>
      <c r="I8" s="90">
        <v>3008</v>
      </c>
      <c r="J8" s="90">
        <v>2998</v>
      </c>
      <c r="K8" s="67">
        <f t="shared" si="0"/>
        <v>31868</v>
      </c>
      <c r="L8" s="29" t="s">
        <v>145</v>
      </c>
    </row>
    <row r="9" spans="1:12" s="1" customFormat="1" ht="14.25" thickBot="1">
      <c r="A9" s="30" t="s">
        <v>126</v>
      </c>
      <c r="B9" s="89">
        <v>2953</v>
      </c>
      <c r="C9" s="89">
        <v>7652</v>
      </c>
      <c r="D9" s="89">
        <v>11305</v>
      </c>
      <c r="E9" s="89">
        <v>4269</v>
      </c>
      <c r="F9" s="89">
        <v>1468</v>
      </c>
      <c r="G9" s="89">
        <v>0</v>
      </c>
      <c r="H9" s="89">
        <v>49552</v>
      </c>
      <c r="I9" s="89">
        <v>11405</v>
      </c>
      <c r="J9" s="89">
        <v>11353</v>
      </c>
      <c r="K9" s="64">
        <f t="shared" si="0"/>
        <v>99957</v>
      </c>
      <c r="L9" s="28" t="s">
        <v>88</v>
      </c>
    </row>
    <row r="10" spans="1:12" s="1" customFormat="1" ht="27" thickBot="1">
      <c r="A10" s="27" t="s">
        <v>127</v>
      </c>
      <c r="B10" s="90">
        <v>200</v>
      </c>
      <c r="C10" s="90">
        <v>2377</v>
      </c>
      <c r="D10" s="90">
        <v>3111</v>
      </c>
      <c r="E10" s="90">
        <v>1284</v>
      </c>
      <c r="F10" s="90">
        <v>144</v>
      </c>
      <c r="G10" s="90">
        <v>0</v>
      </c>
      <c r="H10" s="90">
        <v>3152</v>
      </c>
      <c r="I10" s="90">
        <v>134</v>
      </c>
      <c r="J10" s="90">
        <v>120</v>
      </c>
      <c r="K10" s="67">
        <f t="shared" si="0"/>
        <v>10522</v>
      </c>
      <c r="L10" s="29" t="s">
        <v>146</v>
      </c>
    </row>
    <row r="11" spans="1:12" s="1" customFormat="1" ht="27.75" thickBot="1">
      <c r="A11" s="30" t="s">
        <v>128</v>
      </c>
      <c r="B11" s="89">
        <v>60</v>
      </c>
      <c r="C11" s="89">
        <v>164</v>
      </c>
      <c r="D11" s="89">
        <v>308</v>
      </c>
      <c r="E11" s="89">
        <v>277</v>
      </c>
      <c r="F11" s="89">
        <v>0</v>
      </c>
      <c r="G11" s="89">
        <v>0</v>
      </c>
      <c r="H11" s="89">
        <v>16</v>
      </c>
      <c r="I11" s="89">
        <v>8</v>
      </c>
      <c r="J11" s="89">
        <v>16</v>
      </c>
      <c r="K11" s="64">
        <f t="shared" si="0"/>
        <v>849</v>
      </c>
      <c r="L11" s="28" t="s">
        <v>147</v>
      </c>
    </row>
    <row r="12" spans="1:12" s="1" customFormat="1" ht="14.25" thickBot="1">
      <c r="A12" s="27" t="s">
        <v>129</v>
      </c>
      <c r="B12" s="90">
        <v>8285</v>
      </c>
      <c r="C12" s="90">
        <v>32249</v>
      </c>
      <c r="D12" s="90">
        <v>60108</v>
      </c>
      <c r="E12" s="90">
        <v>9824</v>
      </c>
      <c r="F12" s="90">
        <v>10556</v>
      </c>
      <c r="G12" s="90">
        <v>44</v>
      </c>
      <c r="H12" s="90">
        <v>489999</v>
      </c>
      <c r="I12" s="90">
        <v>36011</v>
      </c>
      <c r="J12" s="90">
        <v>102606</v>
      </c>
      <c r="K12" s="67">
        <f t="shared" si="0"/>
        <v>749682</v>
      </c>
      <c r="L12" s="29" t="s">
        <v>89</v>
      </c>
    </row>
    <row r="13" spans="1:12" s="1" customFormat="1" ht="27.75" thickBot="1">
      <c r="A13" s="30" t="s">
        <v>130</v>
      </c>
      <c r="B13" s="89">
        <v>10870</v>
      </c>
      <c r="C13" s="89">
        <v>17842</v>
      </c>
      <c r="D13" s="89">
        <v>19189</v>
      </c>
      <c r="E13" s="89">
        <v>18565</v>
      </c>
      <c r="F13" s="89">
        <v>46859</v>
      </c>
      <c r="G13" s="89">
        <v>88</v>
      </c>
      <c r="H13" s="89">
        <v>44955</v>
      </c>
      <c r="I13" s="89">
        <v>28366</v>
      </c>
      <c r="J13" s="89">
        <v>34753</v>
      </c>
      <c r="K13" s="64">
        <f t="shared" si="0"/>
        <v>221487</v>
      </c>
      <c r="L13" s="28" t="s">
        <v>148</v>
      </c>
    </row>
    <row r="14" spans="1:12" s="1" customFormat="1" ht="14.25" thickBot="1">
      <c r="A14" s="27" t="s">
        <v>131</v>
      </c>
      <c r="B14" s="90">
        <v>2359</v>
      </c>
      <c r="C14" s="90">
        <v>6762</v>
      </c>
      <c r="D14" s="90">
        <v>4103</v>
      </c>
      <c r="E14" s="90">
        <v>4950</v>
      </c>
      <c r="F14" s="90">
        <v>1676</v>
      </c>
      <c r="G14" s="90">
        <v>0</v>
      </c>
      <c r="H14" s="90">
        <v>2540</v>
      </c>
      <c r="I14" s="90">
        <v>96925</v>
      </c>
      <c r="J14" s="90">
        <v>8449</v>
      </c>
      <c r="K14" s="67">
        <f t="shared" si="0"/>
        <v>127764</v>
      </c>
      <c r="L14" s="29" t="s">
        <v>149</v>
      </c>
    </row>
    <row r="15" spans="1:12" s="1" customFormat="1" ht="27" thickBot="1">
      <c r="A15" s="30" t="s">
        <v>132</v>
      </c>
      <c r="B15" s="89">
        <v>6918</v>
      </c>
      <c r="C15" s="89">
        <v>5469</v>
      </c>
      <c r="D15" s="89">
        <v>3845</v>
      </c>
      <c r="E15" s="89">
        <v>6227</v>
      </c>
      <c r="F15" s="89">
        <v>22602</v>
      </c>
      <c r="G15" s="89">
        <v>0</v>
      </c>
      <c r="H15" s="89">
        <v>10063</v>
      </c>
      <c r="I15" s="89">
        <v>4684</v>
      </c>
      <c r="J15" s="89">
        <v>12306</v>
      </c>
      <c r="K15" s="64">
        <f>SUM(B15:J15)</f>
        <v>72114</v>
      </c>
      <c r="L15" s="28" t="s">
        <v>150</v>
      </c>
    </row>
    <row r="16" spans="1:12" s="1" customFormat="1" ht="14.25" thickBot="1">
      <c r="A16" s="27" t="s">
        <v>133</v>
      </c>
      <c r="B16" s="90">
        <v>911</v>
      </c>
      <c r="C16" s="90">
        <v>6078</v>
      </c>
      <c r="D16" s="90">
        <v>6308</v>
      </c>
      <c r="E16" s="90">
        <v>1282</v>
      </c>
      <c r="F16" s="90">
        <v>1964</v>
      </c>
      <c r="G16" s="90">
        <v>0</v>
      </c>
      <c r="H16" s="90">
        <v>425</v>
      </c>
      <c r="I16" s="90">
        <v>193</v>
      </c>
      <c r="J16" s="90">
        <v>626</v>
      </c>
      <c r="K16" s="67">
        <f t="shared" si="0"/>
        <v>17787</v>
      </c>
      <c r="L16" s="29" t="s">
        <v>151</v>
      </c>
    </row>
    <row r="17" spans="1:12" s="1" customFormat="1" ht="14.25" thickBot="1">
      <c r="A17" s="30" t="s">
        <v>134</v>
      </c>
      <c r="B17" s="89">
        <v>2022</v>
      </c>
      <c r="C17" s="89">
        <v>7387</v>
      </c>
      <c r="D17" s="89">
        <v>3606</v>
      </c>
      <c r="E17" s="89">
        <v>1814</v>
      </c>
      <c r="F17" s="89">
        <v>132</v>
      </c>
      <c r="G17" s="89">
        <v>0</v>
      </c>
      <c r="H17" s="89">
        <v>44</v>
      </c>
      <c r="I17" s="89">
        <v>1252</v>
      </c>
      <c r="J17" s="89">
        <v>186</v>
      </c>
      <c r="K17" s="64">
        <f t="shared" si="0"/>
        <v>16443</v>
      </c>
      <c r="L17" s="28" t="s">
        <v>152</v>
      </c>
    </row>
    <row r="18" spans="1:12" s="1" customFormat="1" ht="14.25" thickBot="1">
      <c r="A18" s="27" t="s">
        <v>135</v>
      </c>
      <c r="B18" s="90">
        <v>504</v>
      </c>
      <c r="C18" s="90">
        <v>1612</v>
      </c>
      <c r="D18" s="90">
        <v>1448</v>
      </c>
      <c r="E18" s="90">
        <v>460</v>
      </c>
      <c r="F18" s="90">
        <v>45</v>
      </c>
      <c r="G18" s="90">
        <v>0</v>
      </c>
      <c r="H18" s="90">
        <v>3380</v>
      </c>
      <c r="I18" s="90">
        <v>2478</v>
      </c>
      <c r="J18" s="90">
        <v>8316</v>
      </c>
      <c r="K18" s="67">
        <f t="shared" si="0"/>
        <v>18243</v>
      </c>
      <c r="L18" s="29" t="s">
        <v>153</v>
      </c>
    </row>
    <row r="19" spans="1:12" s="1" customFormat="1" ht="27" thickBot="1">
      <c r="A19" s="30" t="s">
        <v>136</v>
      </c>
      <c r="B19" s="89">
        <v>1516</v>
      </c>
      <c r="C19" s="89">
        <v>9185</v>
      </c>
      <c r="D19" s="89">
        <v>5199</v>
      </c>
      <c r="E19" s="89">
        <v>515</v>
      </c>
      <c r="F19" s="89">
        <v>476</v>
      </c>
      <c r="G19" s="89">
        <v>44</v>
      </c>
      <c r="H19" s="89">
        <v>18030</v>
      </c>
      <c r="I19" s="89">
        <v>6623</v>
      </c>
      <c r="J19" s="89">
        <v>2510</v>
      </c>
      <c r="K19" s="64">
        <f t="shared" si="0"/>
        <v>44098</v>
      </c>
      <c r="L19" s="28" t="s">
        <v>154</v>
      </c>
    </row>
    <row r="20" spans="1:12" s="1" customFormat="1" ht="27" thickBot="1">
      <c r="A20" s="27" t="s">
        <v>137</v>
      </c>
      <c r="B20" s="90">
        <v>2414</v>
      </c>
      <c r="C20" s="90">
        <v>10145</v>
      </c>
      <c r="D20" s="90">
        <v>9293</v>
      </c>
      <c r="E20" s="90">
        <v>6481</v>
      </c>
      <c r="F20" s="90">
        <v>13956</v>
      </c>
      <c r="G20" s="90">
        <v>44</v>
      </c>
      <c r="H20" s="90">
        <v>20458</v>
      </c>
      <c r="I20" s="90">
        <v>18013</v>
      </c>
      <c r="J20" s="90">
        <v>70143</v>
      </c>
      <c r="K20" s="67">
        <f t="shared" si="0"/>
        <v>150947</v>
      </c>
      <c r="L20" s="29" t="s">
        <v>155</v>
      </c>
    </row>
    <row r="21" spans="1:12" s="1" customFormat="1" ht="27.75" thickBot="1">
      <c r="A21" s="30" t="s">
        <v>138</v>
      </c>
      <c r="B21" s="89">
        <v>3955</v>
      </c>
      <c r="C21" s="89">
        <v>21703</v>
      </c>
      <c r="D21" s="89">
        <v>12061</v>
      </c>
      <c r="E21" s="89">
        <v>24507</v>
      </c>
      <c r="F21" s="89">
        <v>12660</v>
      </c>
      <c r="G21" s="89">
        <v>0</v>
      </c>
      <c r="H21" s="89">
        <v>10011</v>
      </c>
      <c r="I21" s="89">
        <v>3278</v>
      </c>
      <c r="J21" s="89">
        <v>2461</v>
      </c>
      <c r="K21" s="64">
        <f t="shared" si="0"/>
        <v>90636</v>
      </c>
      <c r="L21" s="28" t="s">
        <v>156</v>
      </c>
    </row>
    <row r="22" spans="1:12" s="1" customFormat="1" ht="14.25" thickBot="1">
      <c r="A22" s="27" t="s">
        <v>39</v>
      </c>
      <c r="B22" s="90">
        <v>1220</v>
      </c>
      <c r="C22" s="90">
        <v>11135</v>
      </c>
      <c r="D22" s="90">
        <v>1708</v>
      </c>
      <c r="E22" s="90">
        <v>3290</v>
      </c>
      <c r="F22" s="90">
        <v>523</v>
      </c>
      <c r="G22" s="90">
        <v>0</v>
      </c>
      <c r="H22" s="90">
        <v>176</v>
      </c>
      <c r="I22" s="90">
        <v>163</v>
      </c>
      <c r="J22" s="90">
        <v>1238</v>
      </c>
      <c r="K22" s="67">
        <f t="shared" si="0"/>
        <v>19453</v>
      </c>
      <c r="L22" s="29" t="s">
        <v>90</v>
      </c>
    </row>
    <row r="23" spans="1:12" s="1" customFormat="1" ht="14.25" thickBot="1">
      <c r="A23" s="30" t="s">
        <v>139</v>
      </c>
      <c r="B23" s="89">
        <v>877</v>
      </c>
      <c r="C23" s="89">
        <v>15876</v>
      </c>
      <c r="D23" s="89">
        <v>5921</v>
      </c>
      <c r="E23" s="89">
        <v>9354</v>
      </c>
      <c r="F23" s="89">
        <v>4933</v>
      </c>
      <c r="G23" s="89">
        <v>0</v>
      </c>
      <c r="H23" s="89">
        <v>5265</v>
      </c>
      <c r="I23" s="89">
        <v>2149</v>
      </c>
      <c r="J23" s="89">
        <v>4194</v>
      </c>
      <c r="K23" s="64">
        <f t="shared" si="0"/>
        <v>48569</v>
      </c>
      <c r="L23" s="28" t="s">
        <v>157</v>
      </c>
    </row>
    <row r="24" spans="1:12" s="1" customFormat="1" ht="14.25" thickBot="1">
      <c r="A24" s="27" t="s">
        <v>140</v>
      </c>
      <c r="B24" s="90">
        <v>276</v>
      </c>
      <c r="C24" s="90">
        <v>4000</v>
      </c>
      <c r="D24" s="90">
        <v>1284</v>
      </c>
      <c r="E24" s="90">
        <v>638</v>
      </c>
      <c r="F24" s="90">
        <v>188</v>
      </c>
      <c r="G24" s="90">
        <v>0</v>
      </c>
      <c r="H24" s="90">
        <v>2302</v>
      </c>
      <c r="I24" s="90">
        <v>29</v>
      </c>
      <c r="J24" s="90">
        <v>238</v>
      </c>
      <c r="K24" s="67">
        <f t="shared" si="0"/>
        <v>8955</v>
      </c>
      <c r="L24" s="29" t="s">
        <v>158</v>
      </c>
    </row>
    <row r="25" spans="1:12" s="1" customFormat="1" ht="14.25" thickBot="1">
      <c r="A25" s="30" t="s">
        <v>141</v>
      </c>
      <c r="B25" s="89">
        <v>358</v>
      </c>
      <c r="C25" s="89">
        <v>2217</v>
      </c>
      <c r="D25" s="89">
        <v>424</v>
      </c>
      <c r="E25" s="89">
        <v>74</v>
      </c>
      <c r="F25" s="89">
        <v>956</v>
      </c>
      <c r="G25" s="89">
        <v>0</v>
      </c>
      <c r="H25" s="89">
        <v>342</v>
      </c>
      <c r="I25" s="89">
        <v>14</v>
      </c>
      <c r="J25" s="89">
        <v>1438</v>
      </c>
      <c r="K25" s="64">
        <f t="shared" si="0"/>
        <v>5823</v>
      </c>
      <c r="L25" s="28" t="s">
        <v>159</v>
      </c>
    </row>
    <row r="26" spans="1:12" s="1" customFormat="1" ht="53.25" thickBot="1">
      <c r="A26" s="27" t="s">
        <v>142</v>
      </c>
      <c r="B26" s="90">
        <v>0</v>
      </c>
      <c r="C26" s="90">
        <v>0</v>
      </c>
      <c r="D26" s="90">
        <v>0</v>
      </c>
      <c r="E26" s="90">
        <v>128</v>
      </c>
      <c r="F26" s="90">
        <v>3330</v>
      </c>
      <c r="G26" s="90">
        <v>192</v>
      </c>
      <c r="H26" s="90">
        <v>580</v>
      </c>
      <c r="I26" s="90">
        <v>59330</v>
      </c>
      <c r="J26" s="90">
        <v>2982</v>
      </c>
      <c r="K26" s="67">
        <f t="shared" si="0"/>
        <v>66542</v>
      </c>
      <c r="L26" s="29" t="s">
        <v>160</v>
      </c>
    </row>
    <row r="27" spans="1:12" s="1" customFormat="1" ht="27">
      <c r="A27" s="39" t="s">
        <v>143</v>
      </c>
      <c r="B27" s="91">
        <v>272</v>
      </c>
      <c r="C27" s="91">
        <v>2092</v>
      </c>
      <c r="D27" s="91">
        <v>1707</v>
      </c>
      <c r="E27" s="91">
        <v>749</v>
      </c>
      <c r="F27" s="91">
        <v>1136</v>
      </c>
      <c r="G27" s="91">
        <v>0</v>
      </c>
      <c r="H27" s="91">
        <v>0</v>
      </c>
      <c r="I27" s="91">
        <v>284</v>
      </c>
      <c r="J27" s="91">
        <v>96</v>
      </c>
      <c r="K27" s="73">
        <f t="shared" si="0"/>
        <v>6336</v>
      </c>
      <c r="L27" s="37" t="s">
        <v>161</v>
      </c>
    </row>
    <row r="28" spans="1:12" s="4" customFormat="1" ht="24.75" customHeight="1">
      <c r="A28" s="52" t="s">
        <v>99</v>
      </c>
      <c r="B28" s="63">
        <f aca="true" t="shared" si="1" ref="B28:K28">SUM(B7:B27)</f>
        <v>48963</v>
      </c>
      <c r="C28" s="63">
        <f t="shared" si="1"/>
        <v>173959</v>
      </c>
      <c r="D28" s="63">
        <f t="shared" si="1"/>
        <v>157274</v>
      </c>
      <c r="E28" s="63">
        <f t="shared" si="1"/>
        <v>96106</v>
      </c>
      <c r="F28" s="63">
        <f t="shared" si="1"/>
        <v>126483</v>
      </c>
      <c r="G28" s="86">
        <f t="shared" si="1"/>
        <v>24762</v>
      </c>
      <c r="H28" s="63">
        <f t="shared" si="1"/>
        <v>665829</v>
      </c>
      <c r="I28" s="63">
        <f t="shared" si="1"/>
        <v>274626</v>
      </c>
      <c r="J28" s="63">
        <f t="shared" si="1"/>
        <v>268037</v>
      </c>
      <c r="K28" s="63">
        <f t="shared" si="1"/>
        <v>1836039</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SheetLayoutView="100" zoomScalePageLayoutView="0" workbookViewId="0" topLeftCell="A1">
      <selection activeCell="L4" sqref="L4"/>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4" t="s">
        <v>222</v>
      </c>
      <c r="B1" s="304"/>
      <c r="C1" s="304"/>
      <c r="D1" s="304"/>
      <c r="E1" s="304"/>
      <c r="F1" s="304"/>
      <c r="G1" s="304"/>
      <c r="H1" s="304"/>
      <c r="I1" s="304"/>
      <c r="J1" s="304"/>
      <c r="K1" s="304"/>
      <c r="L1" s="304"/>
    </row>
    <row r="2" spans="1:12" s="5" customFormat="1" ht="20.25" customHeight="1">
      <c r="A2" s="305" t="s">
        <v>240</v>
      </c>
      <c r="B2" s="305"/>
      <c r="C2" s="305"/>
      <c r="D2" s="305"/>
      <c r="E2" s="305"/>
      <c r="F2" s="305"/>
      <c r="G2" s="305"/>
      <c r="H2" s="305"/>
      <c r="I2" s="305"/>
      <c r="J2" s="305"/>
      <c r="K2" s="305"/>
      <c r="L2" s="305"/>
    </row>
    <row r="3" spans="1:12" s="5" customFormat="1" ht="20.25">
      <c r="A3" s="305">
        <v>2020</v>
      </c>
      <c r="B3" s="305"/>
      <c r="C3" s="305"/>
      <c r="D3" s="305"/>
      <c r="E3" s="305"/>
      <c r="F3" s="305"/>
      <c r="G3" s="305"/>
      <c r="H3" s="305"/>
      <c r="I3" s="305"/>
      <c r="J3" s="305"/>
      <c r="K3" s="305"/>
      <c r="L3" s="305"/>
    </row>
    <row r="4" spans="1:12" s="188" customFormat="1" ht="21" customHeight="1">
      <c r="A4" s="186" t="s">
        <v>76</v>
      </c>
      <c r="B4" s="187"/>
      <c r="C4" s="187"/>
      <c r="D4" s="187"/>
      <c r="E4" s="187"/>
      <c r="F4" s="187"/>
      <c r="G4" s="187"/>
      <c r="H4" s="187"/>
      <c r="I4" s="187"/>
      <c r="J4" s="187"/>
      <c r="K4" s="187"/>
      <c r="L4" s="189" t="s">
        <v>77</v>
      </c>
    </row>
    <row r="5" spans="1:12" s="7" customFormat="1" ht="79.5" customHeight="1">
      <c r="A5" s="312" t="s">
        <v>122</v>
      </c>
      <c r="B5" s="139" t="s">
        <v>244</v>
      </c>
      <c r="C5" s="139" t="s">
        <v>20</v>
      </c>
      <c r="D5" s="139" t="s">
        <v>22</v>
      </c>
      <c r="E5" s="139" t="s">
        <v>24</v>
      </c>
      <c r="F5" s="139" t="s">
        <v>26</v>
      </c>
      <c r="G5" s="139" t="s">
        <v>245</v>
      </c>
      <c r="H5" s="139" t="s">
        <v>247</v>
      </c>
      <c r="I5" s="139" t="s">
        <v>246</v>
      </c>
      <c r="J5" s="139" t="s">
        <v>31</v>
      </c>
      <c r="K5" s="139" t="s">
        <v>99</v>
      </c>
      <c r="L5" s="314" t="s">
        <v>96</v>
      </c>
    </row>
    <row r="6" spans="1:12" s="8" customFormat="1" ht="51">
      <c r="A6" s="313"/>
      <c r="B6" s="143" t="s">
        <v>18</v>
      </c>
      <c r="C6" s="143" t="s">
        <v>19</v>
      </c>
      <c r="D6" s="143" t="s">
        <v>21</v>
      </c>
      <c r="E6" s="143" t="s">
        <v>23</v>
      </c>
      <c r="F6" s="140" t="s">
        <v>25</v>
      </c>
      <c r="G6" s="143" t="s">
        <v>27</v>
      </c>
      <c r="H6" s="143" t="s">
        <v>28</v>
      </c>
      <c r="I6" s="140" t="s">
        <v>29</v>
      </c>
      <c r="J6" s="143" t="s">
        <v>30</v>
      </c>
      <c r="K6" s="141" t="s">
        <v>100</v>
      </c>
      <c r="L6" s="315"/>
    </row>
    <row r="7" spans="1:12" s="1" customFormat="1" ht="14.25" thickBot="1">
      <c r="A7" s="30" t="s">
        <v>125</v>
      </c>
      <c r="B7" s="224">
        <v>384</v>
      </c>
      <c r="C7" s="224">
        <v>1977</v>
      </c>
      <c r="D7" s="224">
        <v>308</v>
      </c>
      <c r="E7" s="224">
        <v>984</v>
      </c>
      <c r="F7" s="224">
        <v>0</v>
      </c>
      <c r="G7" s="224">
        <v>0</v>
      </c>
      <c r="H7" s="224">
        <v>0</v>
      </c>
      <c r="I7" s="224">
        <v>0</v>
      </c>
      <c r="J7" s="224">
        <v>0</v>
      </c>
      <c r="K7" s="78">
        <f aca="true" t="shared" si="0" ref="K7:K26">SUM(B7:J7)</f>
        <v>3653</v>
      </c>
      <c r="L7" s="225" t="s">
        <v>145</v>
      </c>
    </row>
    <row r="8" spans="1:12" s="1" customFormat="1" ht="14.25" thickBot="1">
      <c r="A8" s="27" t="s">
        <v>126</v>
      </c>
      <c r="B8" s="90">
        <v>120</v>
      </c>
      <c r="C8" s="90">
        <v>780</v>
      </c>
      <c r="D8" s="90">
        <v>357</v>
      </c>
      <c r="E8" s="90">
        <v>264</v>
      </c>
      <c r="F8" s="90">
        <v>63</v>
      </c>
      <c r="G8" s="90">
        <v>0</v>
      </c>
      <c r="H8" s="90">
        <v>0</v>
      </c>
      <c r="I8" s="90">
        <v>0</v>
      </c>
      <c r="J8" s="90">
        <v>14</v>
      </c>
      <c r="K8" s="67">
        <f t="shared" si="0"/>
        <v>1598</v>
      </c>
      <c r="L8" s="29" t="s">
        <v>88</v>
      </c>
    </row>
    <row r="9" spans="1:12" s="1" customFormat="1" ht="27" thickBot="1">
      <c r="A9" s="30" t="s">
        <v>127</v>
      </c>
      <c r="B9" s="89">
        <v>32</v>
      </c>
      <c r="C9" s="89">
        <v>580</v>
      </c>
      <c r="D9" s="89">
        <v>552</v>
      </c>
      <c r="E9" s="89">
        <v>600</v>
      </c>
      <c r="F9" s="89">
        <v>0</v>
      </c>
      <c r="G9" s="89">
        <v>0</v>
      </c>
      <c r="H9" s="89">
        <v>0</v>
      </c>
      <c r="I9" s="89">
        <v>0</v>
      </c>
      <c r="J9" s="89">
        <v>0</v>
      </c>
      <c r="K9" s="64">
        <f t="shared" si="0"/>
        <v>1764</v>
      </c>
      <c r="L9" s="28" t="s">
        <v>146</v>
      </c>
    </row>
    <row r="10" spans="1:12" s="1" customFormat="1" ht="27.75" thickBot="1">
      <c r="A10" s="27" t="s">
        <v>128</v>
      </c>
      <c r="B10" s="90">
        <v>0</v>
      </c>
      <c r="C10" s="90">
        <v>32</v>
      </c>
      <c r="D10" s="90">
        <v>16</v>
      </c>
      <c r="E10" s="90">
        <v>284</v>
      </c>
      <c r="F10" s="90">
        <v>0</v>
      </c>
      <c r="G10" s="90">
        <v>0</v>
      </c>
      <c r="H10" s="90">
        <v>0</v>
      </c>
      <c r="I10" s="90">
        <v>0</v>
      </c>
      <c r="J10" s="90">
        <v>0</v>
      </c>
      <c r="K10" s="67">
        <f t="shared" si="0"/>
        <v>332</v>
      </c>
      <c r="L10" s="29" t="s">
        <v>147</v>
      </c>
    </row>
    <row r="11" spans="1:12" s="1" customFormat="1" ht="14.25" thickBot="1">
      <c r="A11" s="30" t="s">
        <v>129</v>
      </c>
      <c r="B11" s="89">
        <v>208</v>
      </c>
      <c r="C11" s="89">
        <v>1477</v>
      </c>
      <c r="D11" s="89">
        <v>300</v>
      </c>
      <c r="E11" s="89">
        <v>827</v>
      </c>
      <c r="F11" s="89">
        <v>0</v>
      </c>
      <c r="G11" s="89">
        <v>0</v>
      </c>
      <c r="H11" s="89">
        <v>0</v>
      </c>
      <c r="I11" s="89">
        <v>0</v>
      </c>
      <c r="J11" s="89">
        <v>118</v>
      </c>
      <c r="K11" s="64">
        <f t="shared" si="0"/>
        <v>2930</v>
      </c>
      <c r="L11" s="28" t="s">
        <v>89</v>
      </c>
    </row>
    <row r="12" spans="1:12" s="1" customFormat="1" ht="27.75" thickBot="1">
      <c r="A12" s="27" t="s">
        <v>130</v>
      </c>
      <c r="B12" s="90">
        <v>532</v>
      </c>
      <c r="C12" s="90">
        <v>1508</v>
      </c>
      <c r="D12" s="90">
        <v>2028</v>
      </c>
      <c r="E12" s="90">
        <v>3041</v>
      </c>
      <c r="F12" s="90">
        <v>15564</v>
      </c>
      <c r="G12" s="90">
        <v>0</v>
      </c>
      <c r="H12" s="90">
        <v>0</v>
      </c>
      <c r="I12" s="90">
        <v>0</v>
      </c>
      <c r="J12" s="90">
        <v>28</v>
      </c>
      <c r="K12" s="67">
        <f t="shared" si="0"/>
        <v>22701</v>
      </c>
      <c r="L12" s="29" t="s">
        <v>148</v>
      </c>
    </row>
    <row r="13" spans="1:12" s="1" customFormat="1" ht="14.25" thickBot="1">
      <c r="A13" s="30" t="s">
        <v>131</v>
      </c>
      <c r="B13" s="89">
        <v>64</v>
      </c>
      <c r="C13" s="89">
        <v>2134</v>
      </c>
      <c r="D13" s="89">
        <v>468</v>
      </c>
      <c r="E13" s="89">
        <v>2012</v>
      </c>
      <c r="F13" s="89">
        <v>1419</v>
      </c>
      <c r="G13" s="89">
        <v>0</v>
      </c>
      <c r="H13" s="89">
        <v>0</v>
      </c>
      <c r="I13" s="89">
        <v>0</v>
      </c>
      <c r="J13" s="89">
        <v>2396</v>
      </c>
      <c r="K13" s="64">
        <f t="shared" si="0"/>
        <v>8493</v>
      </c>
      <c r="L13" s="28" t="s">
        <v>149</v>
      </c>
    </row>
    <row r="14" spans="1:12" s="1" customFormat="1" ht="27" thickBot="1">
      <c r="A14" s="27" t="s">
        <v>132</v>
      </c>
      <c r="B14" s="90">
        <v>1163</v>
      </c>
      <c r="C14" s="90">
        <v>892</v>
      </c>
      <c r="D14" s="90">
        <v>778</v>
      </c>
      <c r="E14" s="90">
        <v>2136</v>
      </c>
      <c r="F14" s="90">
        <v>7936</v>
      </c>
      <c r="G14" s="90">
        <v>0</v>
      </c>
      <c r="H14" s="90">
        <v>0</v>
      </c>
      <c r="I14" s="90">
        <v>0</v>
      </c>
      <c r="J14" s="90">
        <v>2572</v>
      </c>
      <c r="K14" s="67">
        <f t="shared" si="0"/>
        <v>15477</v>
      </c>
      <c r="L14" s="29" t="s">
        <v>150</v>
      </c>
    </row>
    <row r="15" spans="1:12" s="1" customFormat="1" ht="14.25" thickBot="1">
      <c r="A15" s="30" t="s">
        <v>133</v>
      </c>
      <c r="B15" s="89">
        <v>156</v>
      </c>
      <c r="C15" s="89">
        <v>2115</v>
      </c>
      <c r="D15" s="89">
        <v>702</v>
      </c>
      <c r="E15" s="89">
        <v>730</v>
      </c>
      <c r="F15" s="89">
        <v>44</v>
      </c>
      <c r="G15" s="89">
        <v>0</v>
      </c>
      <c r="H15" s="89">
        <v>0</v>
      </c>
      <c r="I15" s="89">
        <v>0</v>
      </c>
      <c r="J15" s="89">
        <v>0</v>
      </c>
      <c r="K15" s="64">
        <f t="shared" si="0"/>
        <v>3747</v>
      </c>
      <c r="L15" s="28" t="s">
        <v>151</v>
      </c>
    </row>
    <row r="16" spans="1:12" s="1" customFormat="1" ht="14.25" thickBot="1">
      <c r="A16" s="27" t="s">
        <v>134</v>
      </c>
      <c r="B16" s="90">
        <v>444</v>
      </c>
      <c r="C16" s="90">
        <v>2486</v>
      </c>
      <c r="D16" s="90">
        <v>1106</v>
      </c>
      <c r="E16" s="90">
        <v>1424</v>
      </c>
      <c r="F16" s="90">
        <v>133</v>
      </c>
      <c r="G16" s="90">
        <v>0</v>
      </c>
      <c r="H16" s="90">
        <v>0</v>
      </c>
      <c r="I16" s="90">
        <v>0</v>
      </c>
      <c r="J16" s="90">
        <v>0</v>
      </c>
      <c r="K16" s="67">
        <f t="shared" si="0"/>
        <v>5593</v>
      </c>
      <c r="L16" s="29" t="s">
        <v>152</v>
      </c>
    </row>
    <row r="17" spans="1:12" s="1" customFormat="1" ht="14.25" thickBot="1">
      <c r="A17" s="30" t="s">
        <v>135</v>
      </c>
      <c r="B17" s="89">
        <v>124</v>
      </c>
      <c r="C17" s="89">
        <v>380</v>
      </c>
      <c r="D17" s="89">
        <v>164</v>
      </c>
      <c r="E17" s="89">
        <v>610</v>
      </c>
      <c r="F17" s="89">
        <v>0</v>
      </c>
      <c r="G17" s="89">
        <v>0</v>
      </c>
      <c r="H17" s="89">
        <v>0</v>
      </c>
      <c r="I17" s="89">
        <v>0</v>
      </c>
      <c r="J17" s="89">
        <v>0</v>
      </c>
      <c r="K17" s="64">
        <f t="shared" si="0"/>
        <v>1278</v>
      </c>
      <c r="L17" s="28" t="s">
        <v>153</v>
      </c>
    </row>
    <row r="18" spans="1:12" s="1" customFormat="1" ht="27" thickBot="1">
      <c r="A18" s="27" t="s">
        <v>136</v>
      </c>
      <c r="B18" s="90">
        <v>228</v>
      </c>
      <c r="C18" s="90">
        <v>1520</v>
      </c>
      <c r="D18" s="90">
        <v>376</v>
      </c>
      <c r="E18" s="90">
        <v>889</v>
      </c>
      <c r="F18" s="90">
        <v>0</v>
      </c>
      <c r="G18" s="90">
        <v>0</v>
      </c>
      <c r="H18" s="90">
        <v>0</v>
      </c>
      <c r="I18" s="90">
        <v>0</v>
      </c>
      <c r="J18" s="90">
        <v>568</v>
      </c>
      <c r="K18" s="67">
        <f t="shared" si="0"/>
        <v>3581</v>
      </c>
      <c r="L18" s="29" t="s">
        <v>154</v>
      </c>
    </row>
    <row r="19" spans="1:12" s="1" customFormat="1" ht="27" thickBot="1">
      <c r="A19" s="30" t="s">
        <v>137</v>
      </c>
      <c r="B19" s="89">
        <v>92</v>
      </c>
      <c r="C19" s="89">
        <v>2744</v>
      </c>
      <c r="D19" s="89">
        <v>652</v>
      </c>
      <c r="E19" s="89">
        <v>2360</v>
      </c>
      <c r="F19" s="89">
        <v>9962</v>
      </c>
      <c r="G19" s="89">
        <v>0</v>
      </c>
      <c r="H19" s="89">
        <v>298</v>
      </c>
      <c r="I19" s="89">
        <v>0</v>
      </c>
      <c r="J19" s="89">
        <v>17243</v>
      </c>
      <c r="K19" s="64">
        <f t="shared" si="0"/>
        <v>33351</v>
      </c>
      <c r="L19" s="28" t="s">
        <v>155</v>
      </c>
    </row>
    <row r="20" spans="1:12" s="1" customFormat="1" ht="27.75" thickBot="1">
      <c r="A20" s="27" t="s">
        <v>138</v>
      </c>
      <c r="B20" s="90">
        <v>752</v>
      </c>
      <c r="C20" s="90">
        <v>9646</v>
      </c>
      <c r="D20" s="90">
        <v>1929</v>
      </c>
      <c r="E20" s="90">
        <v>7336</v>
      </c>
      <c r="F20" s="90">
        <v>276</v>
      </c>
      <c r="G20" s="90">
        <v>0</v>
      </c>
      <c r="H20" s="90">
        <v>0</v>
      </c>
      <c r="I20" s="90">
        <v>0</v>
      </c>
      <c r="J20" s="90">
        <v>108</v>
      </c>
      <c r="K20" s="67">
        <f t="shared" si="0"/>
        <v>20047</v>
      </c>
      <c r="L20" s="29" t="s">
        <v>156</v>
      </c>
    </row>
    <row r="21" spans="1:12" s="1" customFormat="1" ht="14.25" thickBot="1">
      <c r="A21" s="30" t="s">
        <v>39</v>
      </c>
      <c r="B21" s="89">
        <v>932</v>
      </c>
      <c r="C21" s="89">
        <v>23205</v>
      </c>
      <c r="D21" s="89">
        <v>1605</v>
      </c>
      <c r="E21" s="89">
        <v>3794</v>
      </c>
      <c r="F21" s="89">
        <v>1950</v>
      </c>
      <c r="G21" s="89">
        <v>0</v>
      </c>
      <c r="H21" s="89">
        <v>0</v>
      </c>
      <c r="I21" s="89">
        <v>0</v>
      </c>
      <c r="J21" s="89">
        <v>3504</v>
      </c>
      <c r="K21" s="64">
        <f t="shared" si="0"/>
        <v>34990</v>
      </c>
      <c r="L21" s="28" t="s">
        <v>90</v>
      </c>
    </row>
    <row r="22" spans="1:12" s="1" customFormat="1" ht="14.25" thickBot="1">
      <c r="A22" s="27" t="s">
        <v>139</v>
      </c>
      <c r="B22" s="90">
        <v>556</v>
      </c>
      <c r="C22" s="90">
        <v>12585</v>
      </c>
      <c r="D22" s="90">
        <v>5326</v>
      </c>
      <c r="E22" s="90">
        <v>6867</v>
      </c>
      <c r="F22" s="90">
        <v>746</v>
      </c>
      <c r="G22" s="90">
        <v>0</v>
      </c>
      <c r="H22" s="90">
        <v>0</v>
      </c>
      <c r="I22" s="90">
        <v>0</v>
      </c>
      <c r="J22" s="90">
        <v>795</v>
      </c>
      <c r="K22" s="67">
        <f t="shared" si="0"/>
        <v>26875</v>
      </c>
      <c r="L22" s="29" t="s">
        <v>157</v>
      </c>
    </row>
    <row r="23" spans="1:12" s="1" customFormat="1" ht="14.25" thickBot="1">
      <c r="A23" s="30" t="s">
        <v>140</v>
      </c>
      <c r="B23" s="89">
        <v>123</v>
      </c>
      <c r="C23" s="89">
        <v>441</v>
      </c>
      <c r="D23" s="89">
        <v>470</v>
      </c>
      <c r="E23" s="89">
        <v>465</v>
      </c>
      <c r="F23" s="89">
        <v>26</v>
      </c>
      <c r="G23" s="89">
        <v>0</v>
      </c>
      <c r="H23" s="89">
        <v>0</v>
      </c>
      <c r="I23" s="89">
        <v>0</v>
      </c>
      <c r="J23" s="89">
        <v>0</v>
      </c>
      <c r="K23" s="64">
        <f t="shared" si="0"/>
        <v>1525</v>
      </c>
      <c r="L23" s="28" t="s">
        <v>158</v>
      </c>
    </row>
    <row r="24" spans="1:12" s="1" customFormat="1" ht="14.25" thickBot="1">
      <c r="A24" s="27" t="s">
        <v>141</v>
      </c>
      <c r="B24" s="90">
        <v>104</v>
      </c>
      <c r="C24" s="90">
        <v>62</v>
      </c>
      <c r="D24" s="90">
        <v>28</v>
      </c>
      <c r="E24" s="90">
        <v>310</v>
      </c>
      <c r="F24" s="90">
        <v>5768</v>
      </c>
      <c r="G24" s="90">
        <v>0</v>
      </c>
      <c r="H24" s="90">
        <v>0</v>
      </c>
      <c r="I24" s="90">
        <v>0</v>
      </c>
      <c r="J24" s="90">
        <v>44</v>
      </c>
      <c r="K24" s="67">
        <f t="shared" si="0"/>
        <v>6316</v>
      </c>
      <c r="L24" s="29" t="s">
        <v>159</v>
      </c>
    </row>
    <row r="25" spans="1:12" s="1" customFormat="1" ht="53.25" thickBot="1">
      <c r="A25" s="30" t="s">
        <v>142</v>
      </c>
      <c r="B25" s="89">
        <v>0</v>
      </c>
      <c r="C25" s="89">
        <v>32</v>
      </c>
      <c r="D25" s="89">
        <v>97</v>
      </c>
      <c r="E25" s="89">
        <v>0</v>
      </c>
      <c r="F25" s="89">
        <v>7224</v>
      </c>
      <c r="G25" s="89">
        <v>0</v>
      </c>
      <c r="H25" s="89">
        <v>0</v>
      </c>
      <c r="I25" s="89">
        <v>496</v>
      </c>
      <c r="J25" s="89">
        <v>89219</v>
      </c>
      <c r="K25" s="64">
        <f t="shared" si="0"/>
        <v>97068</v>
      </c>
      <c r="L25" s="28" t="s">
        <v>160</v>
      </c>
    </row>
    <row r="26" spans="1:12" s="1" customFormat="1" ht="27">
      <c r="A26" s="226" t="s">
        <v>143</v>
      </c>
      <c r="B26" s="227">
        <v>44</v>
      </c>
      <c r="C26" s="227">
        <v>768</v>
      </c>
      <c r="D26" s="227">
        <v>44</v>
      </c>
      <c r="E26" s="227">
        <v>944</v>
      </c>
      <c r="F26" s="227">
        <v>0</v>
      </c>
      <c r="G26" s="227">
        <v>0</v>
      </c>
      <c r="H26" s="227">
        <v>0</v>
      </c>
      <c r="I26" s="227">
        <v>0</v>
      </c>
      <c r="J26" s="227">
        <v>88</v>
      </c>
      <c r="K26" s="228">
        <f t="shared" si="0"/>
        <v>1888</v>
      </c>
      <c r="L26" s="229" t="s">
        <v>161</v>
      </c>
    </row>
    <row r="27" spans="1:12" s="1" customFormat="1" ht="13.5">
      <c r="A27" s="94" t="s">
        <v>99</v>
      </c>
      <c r="B27" s="233">
        <f>SUM(B7:B26)</f>
        <v>6058</v>
      </c>
      <c r="C27" s="233">
        <f aca="true" t="shared" si="1" ref="C27:K27">SUM(C7:C26)</f>
        <v>65364</v>
      </c>
      <c r="D27" s="233">
        <f t="shared" si="1"/>
        <v>17306</v>
      </c>
      <c r="E27" s="233">
        <f t="shared" si="1"/>
        <v>35877</v>
      </c>
      <c r="F27" s="233">
        <f t="shared" si="1"/>
        <v>51111</v>
      </c>
      <c r="G27" s="233">
        <f t="shared" si="1"/>
        <v>0</v>
      </c>
      <c r="H27" s="233">
        <f t="shared" si="1"/>
        <v>298</v>
      </c>
      <c r="I27" s="233">
        <f t="shared" si="1"/>
        <v>496</v>
      </c>
      <c r="J27" s="233">
        <f t="shared" si="1"/>
        <v>116697</v>
      </c>
      <c r="K27" s="71">
        <f t="shared" si="1"/>
        <v>293207</v>
      </c>
      <c r="L27" s="23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90" zoomScaleSheetLayoutView="90"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223</v>
      </c>
      <c r="B1" s="304"/>
      <c r="C1" s="304"/>
      <c r="D1" s="304"/>
      <c r="E1" s="304"/>
      <c r="F1" s="304"/>
      <c r="G1" s="304"/>
      <c r="H1" s="304"/>
      <c r="I1" s="304"/>
      <c r="J1" s="304"/>
    </row>
    <row r="2" spans="1:10" s="5" customFormat="1" ht="20.25">
      <c r="A2" s="305" t="s">
        <v>241</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308</v>
      </c>
      <c r="B4" s="176"/>
      <c r="C4" s="176"/>
      <c r="D4" s="176"/>
      <c r="E4" s="176"/>
      <c r="F4" s="176"/>
      <c r="G4" s="176"/>
      <c r="H4" s="176"/>
      <c r="I4" s="176"/>
      <c r="J4" s="177" t="s">
        <v>309</v>
      </c>
    </row>
    <row r="5" spans="1:10" s="7" customFormat="1" ht="41.25" customHeight="1">
      <c r="A5" s="316" t="s">
        <v>97</v>
      </c>
      <c r="B5" s="144" t="s">
        <v>41</v>
      </c>
      <c r="C5" s="144" t="s">
        <v>42</v>
      </c>
      <c r="D5" s="144" t="s">
        <v>44</v>
      </c>
      <c r="E5" s="144" t="s">
        <v>46</v>
      </c>
      <c r="F5" s="144" t="s">
        <v>48</v>
      </c>
      <c r="G5" s="144" t="s">
        <v>162</v>
      </c>
      <c r="H5" s="144" t="s">
        <v>78</v>
      </c>
      <c r="I5" s="144" t="s">
        <v>99</v>
      </c>
      <c r="J5" s="318" t="s">
        <v>178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6372</v>
      </c>
      <c r="C7" s="89">
        <v>3108</v>
      </c>
      <c r="D7" s="89">
        <v>3248</v>
      </c>
      <c r="E7" s="89">
        <v>41945</v>
      </c>
      <c r="F7" s="89">
        <v>316</v>
      </c>
      <c r="G7" s="89">
        <v>32</v>
      </c>
      <c r="H7" s="89">
        <v>0</v>
      </c>
      <c r="I7" s="79">
        <f aca="true" t="shared" si="0" ref="I7:I15">SUM(B7:H7)</f>
        <v>55021</v>
      </c>
      <c r="J7" s="28" t="s">
        <v>18</v>
      </c>
    </row>
    <row r="8" spans="1:10" s="1" customFormat="1" ht="31.5" customHeight="1" thickBot="1">
      <c r="A8" s="27" t="s">
        <v>20</v>
      </c>
      <c r="B8" s="90">
        <v>63098</v>
      </c>
      <c r="C8" s="90">
        <v>18496</v>
      </c>
      <c r="D8" s="90">
        <v>12201</v>
      </c>
      <c r="E8" s="90">
        <v>141298</v>
      </c>
      <c r="F8" s="90">
        <v>2860</v>
      </c>
      <c r="G8" s="90">
        <v>1338</v>
      </c>
      <c r="H8" s="90">
        <v>32</v>
      </c>
      <c r="I8" s="80">
        <f t="shared" si="0"/>
        <v>239323</v>
      </c>
      <c r="J8" s="29" t="s">
        <v>19</v>
      </c>
    </row>
    <row r="9" spans="1:10" s="1" customFormat="1" ht="31.5" customHeight="1" thickBot="1">
      <c r="A9" s="30" t="s">
        <v>22</v>
      </c>
      <c r="B9" s="89">
        <v>21897</v>
      </c>
      <c r="C9" s="89">
        <v>10151</v>
      </c>
      <c r="D9" s="89">
        <v>4926</v>
      </c>
      <c r="E9" s="89">
        <v>135478</v>
      </c>
      <c r="F9" s="89">
        <v>1751</v>
      </c>
      <c r="G9" s="89">
        <v>280</v>
      </c>
      <c r="H9" s="89">
        <v>97</v>
      </c>
      <c r="I9" s="79">
        <f t="shared" si="0"/>
        <v>174580</v>
      </c>
      <c r="J9" s="28" t="s">
        <v>21</v>
      </c>
    </row>
    <row r="10" spans="1:10" s="1" customFormat="1" ht="31.5" customHeight="1" thickBot="1">
      <c r="A10" s="27" t="s">
        <v>24</v>
      </c>
      <c r="B10" s="90">
        <v>34319</v>
      </c>
      <c r="C10" s="90">
        <v>10221</v>
      </c>
      <c r="D10" s="90">
        <v>4064</v>
      </c>
      <c r="E10" s="90">
        <v>80357</v>
      </c>
      <c r="F10" s="90">
        <v>1693</v>
      </c>
      <c r="G10" s="90">
        <v>1201</v>
      </c>
      <c r="H10" s="90">
        <v>128</v>
      </c>
      <c r="I10" s="80">
        <f t="shared" si="0"/>
        <v>131983</v>
      </c>
      <c r="J10" s="29" t="s">
        <v>23</v>
      </c>
    </row>
    <row r="11" spans="1:10" s="1" customFormat="1" ht="31.5" customHeight="1" thickBot="1">
      <c r="A11" s="30" t="s">
        <v>26</v>
      </c>
      <c r="B11" s="89">
        <v>13892</v>
      </c>
      <c r="C11" s="89">
        <v>4025</v>
      </c>
      <c r="D11" s="89">
        <v>452</v>
      </c>
      <c r="E11" s="89">
        <v>147535</v>
      </c>
      <c r="F11" s="89">
        <v>1136</v>
      </c>
      <c r="G11" s="89">
        <v>0</v>
      </c>
      <c r="H11" s="89">
        <v>10554</v>
      </c>
      <c r="I11" s="79">
        <f t="shared" si="0"/>
        <v>177594</v>
      </c>
      <c r="J11" s="28" t="s">
        <v>25</v>
      </c>
    </row>
    <row r="12" spans="1:10" s="1" customFormat="1" ht="31.5" customHeight="1" thickBot="1">
      <c r="A12" s="27" t="s">
        <v>245</v>
      </c>
      <c r="B12" s="90">
        <v>0</v>
      </c>
      <c r="C12" s="90">
        <v>0</v>
      </c>
      <c r="D12" s="90">
        <v>0</v>
      </c>
      <c r="E12" s="90">
        <v>24570</v>
      </c>
      <c r="F12" s="90">
        <v>0</v>
      </c>
      <c r="G12" s="90">
        <v>0</v>
      </c>
      <c r="H12" s="90">
        <v>192</v>
      </c>
      <c r="I12" s="80">
        <f t="shared" si="0"/>
        <v>24762</v>
      </c>
      <c r="J12" s="29" t="s">
        <v>27</v>
      </c>
    </row>
    <row r="13" spans="1:10" s="1" customFormat="1" ht="31.5" customHeight="1" thickBot="1">
      <c r="A13" s="30" t="s">
        <v>247</v>
      </c>
      <c r="B13" s="89">
        <v>7017</v>
      </c>
      <c r="C13" s="89">
        <v>4941</v>
      </c>
      <c r="D13" s="89">
        <v>1052</v>
      </c>
      <c r="E13" s="89">
        <v>652537</v>
      </c>
      <c r="F13" s="89">
        <v>0</v>
      </c>
      <c r="G13" s="89">
        <v>0</v>
      </c>
      <c r="H13" s="89">
        <v>580</v>
      </c>
      <c r="I13" s="79">
        <f t="shared" si="0"/>
        <v>666127</v>
      </c>
      <c r="J13" s="28" t="s">
        <v>28</v>
      </c>
    </row>
    <row r="14" spans="1:10" s="1" customFormat="1" ht="31.5" customHeight="1" thickBot="1">
      <c r="A14" s="27" t="s">
        <v>246</v>
      </c>
      <c r="B14" s="90">
        <v>4728</v>
      </c>
      <c r="C14" s="90">
        <v>2467</v>
      </c>
      <c r="D14" s="90">
        <v>2306</v>
      </c>
      <c r="E14" s="90">
        <v>205439</v>
      </c>
      <c r="F14" s="90">
        <v>284</v>
      </c>
      <c r="G14" s="90">
        <v>72</v>
      </c>
      <c r="H14" s="90">
        <v>59826</v>
      </c>
      <c r="I14" s="80">
        <f t="shared" si="0"/>
        <v>275122</v>
      </c>
      <c r="J14" s="29" t="s">
        <v>29</v>
      </c>
    </row>
    <row r="15" spans="1:10" s="1" customFormat="1" ht="31.5" customHeight="1">
      <c r="A15" s="39" t="s">
        <v>31</v>
      </c>
      <c r="B15" s="91">
        <v>3745</v>
      </c>
      <c r="C15" s="91">
        <v>6258</v>
      </c>
      <c r="D15" s="91">
        <v>557</v>
      </c>
      <c r="E15" s="91">
        <v>281789</v>
      </c>
      <c r="F15" s="91">
        <v>184</v>
      </c>
      <c r="G15" s="91">
        <v>0</v>
      </c>
      <c r="H15" s="91">
        <v>92201</v>
      </c>
      <c r="I15" s="145">
        <f t="shared" si="0"/>
        <v>384734</v>
      </c>
      <c r="J15" s="37" t="s">
        <v>30</v>
      </c>
    </row>
    <row r="16" spans="1:10" s="4" customFormat="1" ht="30" customHeight="1">
      <c r="A16" s="52" t="s">
        <v>99</v>
      </c>
      <c r="B16" s="63">
        <f>SUM(B7:B15)</f>
        <v>155068</v>
      </c>
      <c r="C16" s="63">
        <f aca="true" t="shared" si="1" ref="C16:H16">SUM(C7:C15)</f>
        <v>59667</v>
      </c>
      <c r="D16" s="63">
        <f t="shared" si="1"/>
        <v>28806</v>
      </c>
      <c r="E16" s="63">
        <f>SUM(E7:E15)</f>
        <v>1710948</v>
      </c>
      <c r="F16" s="63">
        <f t="shared" si="1"/>
        <v>8224</v>
      </c>
      <c r="G16" s="86">
        <f t="shared" si="1"/>
        <v>2923</v>
      </c>
      <c r="H16" s="86">
        <f t="shared" si="1"/>
        <v>163610</v>
      </c>
      <c r="I16" s="86">
        <f>SUM(I7:I15)</f>
        <v>2129246</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J4" sqref="J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224</v>
      </c>
      <c r="B1" s="304"/>
      <c r="C1" s="304"/>
      <c r="D1" s="304"/>
      <c r="E1" s="304"/>
      <c r="F1" s="304"/>
      <c r="G1" s="304"/>
      <c r="H1" s="304"/>
      <c r="I1" s="304"/>
      <c r="J1" s="304"/>
    </row>
    <row r="2" spans="1:10" s="5" customFormat="1" ht="20.25">
      <c r="A2" s="305" t="s">
        <v>242</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310</v>
      </c>
      <c r="B4" s="176"/>
      <c r="C4" s="176"/>
      <c r="D4" s="176"/>
      <c r="E4" s="176"/>
      <c r="F4" s="176"/>
      <c r="G4" s="176"/>
      <c r="H4" s="176"/>
      <c r="I4" s="176"/>
      <c r="J4" s="177" t="s">
        <v>311</v>
      </c>
    </row>
    <row r="5" spans="1:10" s="7" customFormat="1" ht="41.25" customHeight="1">
      <c r="A5" s="316" t="s">
        <v>97</v>
      </c>
      <c r="B5" s="144" t="s">
        <v>41</v>
      </c>
      <c r="C5" s="144" t="s">
        <v>42</v>
      </c>
      <c r="D5" s="144" t="s">
        <v>44</v>
      </c>
      <c r="E5" s="144" t="s">
        <v>46</v>
      </c>
      <c r="F5" s="144" t="s">
        <v>48</v>
      </c>
      <c r="G5" s="144" t="s">
        <v>162</v>
      </c>
      <c r="H5" s="144" t="s">
        <v>78</v>
      </c>
      <c r="I5" s="144" t="s">
        <v>99</v>
      </c>
      <c r="J5" s="318" t="s">
        <v>98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4967</v>
      </c>
      <c r="C7" s="89">
        <v>2184</v>
      </c>
      <c r="D7" s="89">
        <v>2836</v>
      </c>
      <c r="E7" s="89">
        <v>38688</v>
      </c>
      <c r="F7" s="89">
        <v>272</v>
      </c>
      <c r="G7" s="89">
        <v>16</v>
      </c>
      <c r="H7" s="89">
        <v>0</v>
      </c>
      <c r="I7" s="79">
        <f aca="true" t="shared" si="0" ref="I7:I15">SUM(B7:H7)</f>
        <v>48963</v>
      </c>
      <c r="J7" s="28" t="s">
        <v>18</v>
      </c>
    </row>
    <row r="8" spans="1:10" s="1" customFormat="1" ht="31.5" customHeight="1" thickBot="1">
      <c r="A8" s="27" t="s">
        <v>20</v>
      </c>
      <c r="B8" s="90">
        <v>35895</v>
      </c>
      <c r="C8" s="90">
        <v>12552</v>
      </c>
      <c r="D8" s="90">
        <v>9381</v>
      </c>
      <c r="E8" s="90">
        <v>112925</v>
      </c>
      <c r="F8" s="90">
        <v>2092</v>
      </c>
      <c r="G8" s="90">
        <v>1114</v>
      </c>
      <c r="H8" s="90">
        <v>0</v>
      </c>
      <c r="I8" s="80">
        <f t="shared" si="0"/>
        <v>173959</v>
      </c>
      <c r="J8" s="29" t="s">
        <v>19</v>
      </c>
    </row>
    <row r="9" spans="1:10" s="1" customFormat="1" ht="31.5" customHeight="1" thickBot="1">
      <c r="A9" s="30" t="s">
        <v>22</v>
      </c>
      <c r="B9" s="89">
        <v>17172</v>
      </c>
      <c r="C9" s="89">
        <v>7986</v>
      </c>
      <c r="D9" s="89">
        <v>3850</v>
      </c>
      <c r="E9" s="89">
        <v>126367</v>
      </c>
      <c r="F9" s="89">
        <v>1707</v>
      </c>
      <c r="G9" s="89">
        <v>192</v>
      </c>
      <c r="H9" s="89">
        <v>0</v>
      </c>
      <c r="I9" s="79">
        <f t="shared" si="0"/>
        <v>157274</v>
      </c>
      <c r="J9" s="28" t="s">
        <v>21</v>
      </c>
    </row>
    <row r="10" spans="1:10" s="1" customFormat="1" ht="31.5" customHeight="1" thickBot="1">
      <c r="A10" s="27" t="s">
        <v>24</v>
      </c>
      <c r="B10" s="90">
        <v>23151</v>
      </c>
      <c r="C10" s="90">
        <v>4964</v>
      </c>
      <c r="D10" s="90">
        <v>2508</v>
      </c>
      <c r="E10" s="90">
        <v>63865</v>
      </c>
      <c r="F10" s="90">
        <v>749</v>
      </c>
      <c r="G10" s="90">
        <v>741</v>
      </c>
      <c r="H10" s="90">
        <v>128</v>
      </c>
      <c r="I10" s="80">
        <f t="shared" si="0"/>
        <v>96106</v>
      </c>
      <c r="J10" s="29" t="s">
        <v>23</v>
      </c>
    </row>
    <row r="11" spans="1:10" s="1" customFormat="1" ht="31.5" customHeight="1" thickBot="1">
      <c r="A11" s="30" t="s">
        <v>26</v>
      </c>
      <c r="B11" s="89">
        <v>12916</v>
      </c>
      <c r="C11" s="89">
        <v>2465</v>
      </c>
      <c r="D11" s="89">
        <v>316</v>
      </c>
      <c r="E11" s="89">
        <v>106320</v>
      </c>
      <c r="F11" s="89">
        <v>1136</v>
      </c>
      <c r="G11" s="89">
        <v>0</v>
      </c>
      <c r="H11" s="89">
        <v>3330</v>
      </c>
      <c r="I11" s="79">
        <f t="shared" si="0"/>
        <v>126483</v>
      </c>
      <c r="J11" s="28" t="s">
        <v>25</v>
      </c>
    </row>
    <row r="12" spans="1:10" s="1" customFormat="1" ht="31.5" customHeight="1" thickBot="1">
      <c r="A12" s="27" t="s">
        <v>245</v>
      </c>
      <c r="B12" s="90">
        <v>0</v>
      </c>
      <c r="C12" s="90">
        <v>0</v>
      </c>
      <c r="D12" s="90">
        <v>0</v>
      </c>
      <c r="E12" s="90">
        <v>24570</v>
      </c>
      <c r="F12" s="90">
        <v>0</v>
      </c>
      <c r="G12" s="90">
        <v>0</v>
      </c>
      <c r="H12" s="90">
        <v>192</v>
      </c>
      <c r="I12" s="80">
        <f t="shared" si="0"/>
        <v>24762</v>
      </c>
      <c r="J12" s="29" t="s">
        <v>27</v>
      </c>
    </row>
    <row r="13" spans="1:10" s="1" customFormat="1" ht="31.5" customHeight="1" thickBot="1">
      <c r="A13" s="30" t="s">
        <v>247</v>
      </c>
      <c r="B13" s="89">
        <v>7017</v>
      </c>
      <c r="C13" s="89">
        <v>4941</v>
      </c>
      <c r="D13" s="89">
        <v>1052</v>
      </c>
      <c r="E13" s="89">
        <v>652239</v>
      </c>
      <c r="F13" s="89">
        <v>0</v>
      </c>
      <c r="G13" s="89">
        <v>0</v>
      </c>
      <c r="H13" s="89">
        <v>580</v>
      </c>
      <c r="I13" s="79">
        <f t="shared" si="0"/>
        <v>665829</v>
      </c>
      <c r="J13" s="28" t="s">
        <v>28</v>
      </c>
    </row>
    <row r="14" spans="1:10" s="1" customFormat="1" ht="31.5" customHeight="1" thickBot="1">
      <c r="A14" s="27" t="s">
        <v>246</v>
      </c>
      <c r="B14" s="90">
        <v>4728</v>
      </c>
      <c r="C14" s="90">
        <v>2467</v>
      </c>
      <c r="D14" s="90">
        <v>2306</v>
      </c>
      <c r="E14" s="90">
        <v>205439</v>
      </c>
      <c r="F14" s="90">
        <v>284</v>
      </c>
      <c r="G14" s="90">
        <v>72</v>
      </c>
      <c r="H14" s="90">
        <v>59330</v>
      </c>
      <c r="I14" s="80">
        <f t="shared" si="0"/>
        <v>274626</v>
      </c>
      <c r="J14" s="29" t="s">
        <v>29</v>
      </c>
    </row>
    <row r="15" spans="1:10" s="1" customFormat="1" ht="31.5" customHeight="1">
      <c r="A15" s="39" t="s">
        <v>31</v>
      </c>
      <c r="B15" s="91">
        <v>3397</v>
      </c>
      <c r="C15" s="91">
        <v>4018</v>
      </c>
      <c r="D15" s="91">
        <v>557</v>
      </c>
      <c r="E15" s="91">
        <v>256987</v>
      </c>
      <c r="F15" s="91">
        <v>96</v>
      </c>
      <c r="G15" s="91">
        <v>0</v>
      </c>
      <c r="H15" s="91">
        <v>2982</v>
      </c>
      <c r="I15" s="145">
        <f t="shared" si="0"/>
        <v>268037</v>
      </c>
      <c r="J15" s="37" t="s">
        <v>30</v>
      </c>
    </row>
    <row r="16" spans="1:10" s="4" customFormat="1" ht="30" customHeight="1">
      <c r="A16" s="52" t="s">
        <v>99</v>
      </c>
      <c r="B16" s="63">
        <f aca="true" t="shared" si="1" ref="B16:I16">SUM(B7:B15)</f>
        <v>109243</v>
      </c>
      <c r="C16" s="63">
        <f t="shared" si="1"/>
        <v>41577</v>
      </c>
      <c r="D16" s="63">
        <f t="shared" si="1"/>
        <v>22806</v>
      </c>
      <c r="E16" s="63">
        <f t="shared" si="1"/>
        <v>1587400</v>
      </c>
      <c r="F16" s="63">
        <f t="shared" si="1"/>
        <v>6336</v>
      </c>
      <c r="G16" s="86">
        <f t="shared" si="1"/>
        <v>2135</v>
      </c>
      <c r="H16" s="86">
        <f t="shared" si="1"/>
        <v>66542</v>
      </c>
      <c r="I16" s="86">
        <f t="shared" si="1"/>
        <v>1836039</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J4" sqref="J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4" t="s">
        <v>225</v>
      </c>
      <c r="B1" s="304"/>
      <c r="C1" s="304"/>
      <c r="D1" s="304"/>
      <c r="E1" s="304"/>
      <c r="F1" s="304"/>
      <c r="G1" s="304"/>
      <c r="H1" s="304"/>
      <c r="I1" s="304"/>
      <c r="J1" s="304"/>
    </row>
    <row r="2" spans="1:10" s="5" customFormat="1" ht="20.25">
      <c r="A2" s="305" t="s">
        <v>243</v>
      </c>
      <c r="B2" s="305"/>
      <c r="C2" s="305"/>
      <c r="D2" s="305"/>
      <c r="E2" s="305"/>
      <c r="F2" s="305"/>
      <c r="G2" s="305"/>
      <c r="H2" s="305"/>
      <c r="I2" s="305"/>
      <c r="J2" s="305"/>
    </row>
    <row r="3" spans="1:10" s="5" customFormat="1" ht="20.25">
      <c r="A3" s="305">
        <v>2020</v>
      </c>
      <c r="B3" s="305"/>
      <c r="C3" s="305"/>
      <c r="D3" s="305"/>
      <c r="E3" s="305"/>
      <c r="F3" s="305"/>
      <c r="G3" s="305"/>
      <c r="H3" s="305"/>
      <c r="I3" s="305"/>
      <c r="J3" s="305"/>
    </row>
    <row r="4" spans="1:10" s="6" customFormat="1" ht="21" customHeight="1">
      <c r="A4" s="175" t="s">
        <v>312</v>
      </c>
      <c r="B4" s="176"/>
      <c r="C4" s="176"/>
      <c r="D4" s="176"/>
      <c r="E4" s="176"/>
      <c r="F4" s="176"/>
      <c r="G4" s="176"/>
      <c r="H4" s="176"/>
      <c r="I4" s="176"/>
      <c r="J4" s="177" t="s">
        <v>313</v>
      </c>
    </row>
    <row r="5" spans="1:10" s="7" customFormat="1" ht="41.25" customHeight="1">
      <c r="A5" s="316" t="s">
        <v>97</v>
      </c>
      <c r="B5" s="144" t="s">
        <v>41</v>
      </c>
      <c r="C5" s="144" t="s">
        <v>42</v>
      </c>
      <c r="D5" s="144" t="s">
        <v>44</v>
      </c>
      <c r="E5" s="144" t="s">
        <v>46</v>
      </c>
      <c r="F5" s="144" t="s">
        <v>48</v>
      </c>
      <c r="G5" s="144" t="s">
        <v>162</v>
      </c>
      <c r="H5" s="144" t="s">
        <v>78</v>
      </c>
      <c r="I5" s="144" t="s">
        <v>99</v>
      </c>
      <c r="J5" s="318" t="s">
        <v>98</v>
      </c>
    </row>
    <row r="6" spans="1:10" s="8" customFormat="1" ht="45" customHeight="1">
      <c r="A6" s="317"/>
      <c r="B6" s="114" t="s">
        <v>40</v>
      </c>
      <c r="C6" s="114" t="s">
        <v>79</v>
      </c>
      <c r="D6" s="114" t="s">
        <v>43</v>
      </c>
      <c r="E6" s="114" t="s">
        <v>45</v>
      </c>
      <c r="F6" s="114" t="s">
        <v>47</v>
      </c>
      <c r="G6" s="114" t="s">
        <v>163</v>
      </c>
      <c r="H6" s="114" t="s">
        <v>49</v>
      </c>
      <c r="I6" s="115" t="s">
        <v>100</v>
      </c>
      <c r="J6" s="319"/>
    </row>
    <row r="7" spans="1:10" s="1" customFormat="1" ht="31.5" customHeight="1" thickBot="1">
      <c r="A7" s="30" t="s">
        <v>244</v>
      </c>
      <c r="B7" s="89">
        <v>1405</v>
      </c>
      <c r="C7" s="89">
        <v>924</v>
      </c>
      <c r="D7" s="89">
        <v>412</v>
      </c>
      <c r="E7" s="89">
        <v>3257</v>
      </c>
      <c r="F7" s="89">
        <v>44</v>
      </c>
      <c r="G7" s="89">
        <v>16</v>
      </c>
      <c r="H7" s="89">
        <v>0</v>
      </c>
      <c r="I7" s="79">
        <f aca="true" t="shared" si="0" ref="I7:I14">SUM(B7:H7)</f>
        <v>6058</v>
      </c>
      <c r="J7" s="28" t="s">
        <v>18</v>
      </c>
    </row>
    <row r="8" spans="1:10" s="1" customFormat="1" ht="31.5" customHeight="1" thickBot="1">
      <c r="A8" s="27" t="s">
        <v>20</v>
      </c>
      <c r="B8" s="90">
        <v>27203</v>
      </c>
      <c r="C8" s="90">
        <v>5944</v>
      </c>
      <c r="D8" s="90">
        <v>2820</v>
      </c>
      <c r="E8" s="90">
        <v>28373</v>
      </c>
      <c r="F8" s="90">
        <v>768</v>
      </c>
      <c r="G8" s="90">
        <v>224</v>
      </c>
      <c r="H8" s="90">
        <v>32</v>
      </c>
      <c r="I8" s="80">
        <f t="shared" si="0"/>
        <v>65364</v>
      </c>
      <c r="J8" s="29" t="s">
        <v>19</v>
      </c>
    </row>
    <row r="9" spans="1:10" s="1" customFormat="1" ht="31.5" customHeight="1" thickBot="1">
      <c r="A9" s="30" t="s">
        <v>22</v>
      </c>
      <c r="B9" s="89">
        <v>4725</v>
      </c>
      <c r="C9" s="89">
        <v>2165</v>
      </c>
      <c r="D9" s="89">
        <v>1076</v>
      </c>
      <c r="E9" s="89">
        <v>9111</v>
      </c>
      <c r="F9" s="89">
        <v>44</v>
      </c>
      <c r="G9" s="89">
        <v>88</v>
      </c>
      <c r="H9" s="89">
        <v>97</v>
      </c>
      <c r="I9" s="79">
        <f t="shared" si="0"/>
        <v>17306</v>
      </c>
      <c r="J9" s="28" t="s">
        <v>21</v>
      </c>
    </row>
    <row r="10" spans="1:10" s="1" customFormat="1" ht="31.5" customHeight="1" thickBot="1">
      <c r="A10" s="27" t="s">
        <v>24</v>
      </c>
      <c r="B10" s="90">
        <v>11168</v>
      </c>
      <c r="C10" s="90">
        <v>5257</v>
      </c>
      <c r="D10" s="90">
        <v>1556</v>
      </c>
      <c r="E10" s="90">
        <v>16492</v>
      </c>
      <c r="F10" s="90">
        <v>944</v>
      </c>
      <c r="G10" s="90">
        <v>460</v>
      </c>
      <c r="H10" s="90">
        <v>0</v>
      </c>
      <c r="I10" s="80">
        <f t="shared" si="0"/>
        <v>35877</v>
      </c>
      <c r="J10" s="29" t="s">
        <v>23</v>
      </c>
    </row>
    <row r="11" spans="1:10" s="1" customFormat="1" ht="31.5" customHeight="1" thickBot="1">
      <c r="A11" s="30" t="s">
        <v>26</v>
      </c>
      <c r="B11" s="89">
        <v>976</v>
      </c>
      <c r="C11" s="89">
        <v>1560</v>
      </c>
      <c r="D11" s="89">
        <v>136</v>
      </c>
      <c r="E11" s="89">
        <v>41215</v>
      </c>
      <c r="F11" s="89">
        <v>0</v>
      </c>
      <c r="G11" s="89">
        <v>0</v>
      </c>
      <c r="H11" s="89">
        <v>7224</v>
      </c>
      <c r="I11" s="79">
        <f t="shared" si="0"/>
        <v>51111</v>
      </c>
      <c r="J11" s="28" t="s">
        <v>25</v>
      </c>
    </row>
    <row r="12" spans="1:10" s="1" customFormat="1" ht="31.5" customHeight="1" thickBot="1">
      <c r="A12" s="27" t="s">
        <v>247</v>
      </c>
      <c r="B12" s="90">
        <v>0</v>
      </c>
      <c r="C12" s="90">
        <v>0</v>
      </c>
      <c r="D12" s="90">
        <v>0</v>
      </c>
      <c r="E12" s="90">
        <v>298</v>
      </c>
      <c r="F12" s="90">
        <v>0</v>
      </c>
      <c r="G12" s="90">
        <v>0</v>
      </c>
      <c r="H12" s="90">
        <v>0</v>
      </c>
      <c r="I12" s="80">
        <f t="shared" si="0"/>
        <v>298</v>
      </c>
      <c r="J12" s="29" t="s">
        <v>28</v>
      </c>
    </row>
    <row r="13" spans="1:10" s="1" customFormat="1" ht="31.5" customHeight="1" thickBot="1">
      <c r="A13" s="30" t="s">
        <v>246</v>
      </c>
      <c r="B13" s="89">
        <v>0</v>
      </c>
      <c r="C13" s="89">
        <v>0</v>
      </c>
      <c r="D13" s="89">
        <v>0</v>
      </c>
      <c r="E13" s="89">
        <v>0</v>
      </c>
      <c r="F13" s="89">
        <v>0</v>
      </c>
      <c r="G13" s="89">
        <v>0</v>
      </c>
      <c r="H13" s="89">
        <v>496</v>
      </c>
      <c r="I13" s="79">
        <f t="shared" si="0"/>
        <v>496</v>
      </c>
      <c r="J13" s="28" t="s">
        <v>29</v>
      </c>
    </row>
    <row r="14" spans="1:10" s="1" customFormat="1" ht="31.5" customHeight="1">
      <c r="A14" s="31" t="s">
        <v>31</v>
      </c>
      <c r="B14" s="257">
        <v>348</v>
      </c>
      <c r="C14" s="257">
        <v>2240</v>
      </c>
      <c r="D14" s="257">
        <v>0</v>
      </c>
      <c r="E14" s="257">
        <v>24802</v>
      </c>
      <c r="F14" s="257">
        <v>88</v>
      </c>
      <c r="G14" s="257">
        <v>0</v>
      </c>
      <c r="H14" s="257">
        <v>89219</v>
      </c>
      <c r="I14" s="117">
        <f t="shared" si="0"/>
        <v>116697</v>
      </c>
      <c r="J14" s="231" t="s">
        <v>30</v>
      </c>
    </row>
    <row r="15" spans="1:10" ht="28.5" customHeight="1">
      <c r="A15" s="47" t="s">
        <v>99</v>
      </c>
      <c r="B15" s="87">
        <f>SUM(B7:B14)</f>
        <v>45825</v>
      </c>
      <c r="C15" s="87">
        <f aca="true" t="shared" si="1" ref="C15:I15">SUM(C7:C14)</f>
        <v>18090</v>
      </c>
      <c r="D15" s="87">
        <f t="shared" si="1"/>
        <v>6000</v>
      </c>
      <c r="E15" s="87">
        <f t="shared" si="1"/>
        <v>123548</v>
      </c>
      <c r="F15" s="87">
        <f t="shared" si="1"/>
        <v>1888</v>
      </c>
      <c r="G15" s="138">
        <f t="shared" si="1"/>
        <v>788</v>
      </c>
      <c r="H15" s="138">
        <f t="shared" si="1"/>
        <v>97068</v>
      </c>
      <c r="I15" s="138">
        <f t="shared" si="1"/>
        <v>293207</v>
      </c>
      <c r="J15" s="23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K4" sqref="K4"/>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4" t="s">
        <v>197</v>
      </c>
      <c r="B1" s="294"/>
      <c r="C1" s="294"/>
      <c r="D1" s="294"/>
      <c r="E1" s="294"/>
      <c r="F1" s="294"/>
      <c r="G1" s="294"/>
      <c r="H1" s="294"/>
      <c r="I1" s="294"/>
      <c r="J1" s="294"/>
      <c r="K1" s="294"/>
      <c r="L1" s="14"/>
      <c r="M1" s="14"/>
      <c r="N1" s="14"/>
      <c r="O1" s="14"/>
      <c r="P1" s="14"/>
      <c r="Q1" s="14"/>
      <c r="R1" s="14"/>
    </row>
    <row r="2" spans="1:18" s="17" customFormat="1" ht="21.75" customHeight="1">
      <c r="A2" s="267" t="s">
        <v>248</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223" customFormat="1" ht="24.75" customHeight="1">
      <c r="A4" s="185" t="s">
        <v>314</v>
      </c>
      <c r="B4" s="184"/>
      <c r="C4" s="184"/>
      <c r="D4" s="184"/>
      <c r="E4" s="184"/>
      <c r="F4" s="184"/>
      <c r="G4" s="184"/>
      <c r="H4" s="184"/>
      <c r="I4" s="184"/>
      <c r="J4" s="184"/>
      <c r="K4" s="184" t="s">
        <v>315</v>
      </c>
      <c r="L4" s="222"/>
      <c r="M4" s="222"/>
      <c r="N4" s="222"/>
      <c r="O4" s="222"/>
      <c r="P4" s="222"/>
      <c r="Q4" s="222"/>
      <c r="R4" s="222"/>
    </row>
    <row r="5" spans="1:15" s="21" customFormat="1" ht="31.5" customHeight="1">
      <c r="A5" s="324" t="s">
        <v>198</v>
      </c>
      <c r="B5" s="320" t="s">
        <v>264</v>
      </c>
      <c r="C5" s="320"/>
      <c r="D5" s="320"/>
      <c r="E5" s="320" t="s">
        <v>265</v>
      </c>
      <c r="F5" s="320"/>
      <c r="G5" s="320"/>
      <c r="H5" s="320" t="s">
        <v>266</v>
      </c>
      <c r="I5" s="320"/>
      <c r="J5" s="320"/>
      <c r="K5" s="321" t="s">
        <v>291</v>
      </c>
      <c r="L5" s="20"/>
      <c r="M5" s="20"/>
      <c r="N5" s="20"/>
      <c r="O5" s="20"/>
    </row>
    <row r="6" spans="1:15" ht="15.75" customHeight="1">
      <c r="A6" s="325"/>
      <c r="B6" s="54" t="s">
        <v>103</v>
      </c>
      <c r="C6" s="54" t="s">
        <v>104</v>
      </c>
      <c r="D6" s="54" t="s">
        <v>99</v>
      </c>
      <c r="E6" s="54" t="s">
        <v>103</v>
      </c>
      <c r="F6" s="54" t="s">
        <v>104</v>
      </c>
      <c r="G6" s="54" t="s">
        <v>99</v>
      </c>
      <c r="H6" s="54" t="s">
        <v>103</v>
      </c>
      <c r="I6" s="54" t="s">
        <v>104</v>
      </c>
      <c r="J6" s="54" t="s">
        <v>99</v>
      </c>
      <c r="K6" s="322"/>
      <c r="L6" s="18"/>
      <c r="M6" s="18"/>
      <c r="N6" s="18"/>
      <c r="O6" s="18"/>
    </row>
    <row r="7" spans="1:15" ht="15" customHeight="1">
      <c r="A7" s="326"/>
      <c r="B7" s="55" t="s">
        <v>102</v>
      </c>
      <c r="C7" s="55" t="s">
        <v>101</v>
      </c>
      <c r="D7" s="112" t="s">
        <v>100</v>
      </c>
      <c r="E7" s="55" t="s">
        <v>102</v>
      </c>
      <c r="F7" s="55" t="s">
        <v>101</v>
      </c>
      <c r="G7" s="112" t="s">
        <v>100</v>
      </c>
      <c r="H7" s="55" t="s">
        <v>102</v>
      </c>
      <c r="I7" s="55" t="s">
        <v>101</v>
      </c>
      <c r="J7" s="112" t="s">
        <v>100</v>
      </c>
      <c r="K7" s="323"/>
      <c r="L7" s="18"/>
      <c r="M7" s="18"/>
      <c r="N7" s="18"/>
      <c r="O7" s="18"/>
    </row>
    <row r="8" spans="1:15" ht="30" customHeight="1" thickBot="1">
      <c r="A8" s="30" t="s">
        <v>4</v>
      </c>
      <c r="B8" s="192">
        <v>32</v>
      </c>
      <c r="C8" s="192">
        <v>0</v>
      </c>
      <c r="D8" s="191">
        <f>B8+C8</f>
        <v>32</v>
      </c>
      <c r="E8" s="192">
        <v>108</v>
      </c>
      <c r="F8" s="192">
        <v>0</v>
      </c>
      <c r="G8" s="79">
        <f>E8+F8</f>
        <v>108</v>
      </c>
      <c r="H8" s="191">
        <f aca="true" t="shared" si="0" ref="H8:I12">B8+E8</f>
        <v>140</v>
      </c>
      <c r="I8" s="79">
        <f t="shared" si="0"/>
        <v>0</v>
      </c>
      <c r="J8" s="191">
        <f>H8+I8</f>
        <v>140</v>
      </c>
      <c r="K8" s="190" t="s">
        <v>3</v>
      </c>
      <c r="L8" s="18"/>
      <c r="M8" s="18"/>
      <c r="N8" s="18"/>
      <c r="O8" s="18"/>
    </row>
    <row r="9" spans="1:15" ht="30" customHeight="1" thickBot="1">
      <c r="A9" s="27" t="s">
        <v>6</v>
      </c>
      <c r="B9" s="195">
        <v>48</v>
      </c>
      <c r="C9" s="195">
        <v>32</v>
      </c>
      <c r="D9" s="194">
        <f>B9+C9</f>
        <v>80</v>
      </c>
      <c r="E9" s="195">
        <v>120</v>
      </c>
      <c r="F9" s="195">
        <v>92</v>
      </c>
      <c r="G9" s="80">
        <f>E9+F9</f>
        <v>212</v>
      </c>
      <c r="H9" s="194">
        <f t="shared" si="0"/>
        <v>168</v>
      </c>
      <c r="I9" s="80">
        <f t="shared" si="0"/>
        <v>124</v>
      </c>
      <c r="J9" s="194">
        <f>H9+I9</f>
        <v>292</v>
      </c>
      <c r="K9" s="193" t="s">
        <v>5</v>
      </c>
      <c r="L9" s="18"/>
      <c r="M9" s="18"/>
      <c r="N9" s="18"/>
      <c r="O9" s="18"/>
    </row>
    <row r="10" spans="1:15" ht="30" customHeight="1" thickBot="1">
      <c r="A10" s="30" t="s">
        <v>8</v>
      </c>
      <c r="B10" s="192">
        <v>80</v>
      </c>
      <c r="C10" s="192">
        <v>144</v>
      </c>
      <c r="D10" s="191">
        <f>B10+C10</f>
        <v>224</v>
      </c>
      <c r="E10" s="192">
        <v>236</v>
      </c>
      <c r="F10" s="192">
        <v>196</v>
      </c>
      <c r="G10" s="79">
        <f>E10+F10</f>
        <v>432</v>
      </c>
      <c r="H10" s="191">
        <f t="shared" si="0"/>
        <v>316</v>
      </c>
      <c r="I10" s="79">
        <f t="shared" si="0"/>
        <v>340</v>
      </c>
      <c r="J10" s="191">
        <f>H10+I10</f>
        <v>656</v>
      </c>
      <c r="K10" s="190" t="s">
        <v>7</v>
      </c>
      <c r="L10" s="18"/>
      <c r="M10" s="18"/>
      <c r="N10" s="18"/>
      <c r="O10" s="18"/>
    </row>
    <row r="11" spans="1:15" ht="30" customHeight="1" thickBot="1">
      <c r="A11" s="27" t="s">
        <v>10</v>
      </c>
      <c r="B11" s="195">
        <v>0</v>
      </c>
      <c r="C11" s="195">
        <v>0</v>
      </c>
      <c r="D11" s="194">
        <f>B11+C11</f>
        <v>0</v>
      </c>
      <c r="E11" s="195">
        <v>76</v>
      </c>
      <c r="F11" s="195">
        <v>120</v>
      </c>
      <c r="G11" s="80">
        <f>E11+F11</f>
        <v>196</v>
      </c>
      <c r="H11" s="194">
        <f t="shared" si="0"/>
        <v>76</v>
      </c>
      <c r="I11" s="80">
        <f t="shared" si="0"/>
        <v>120</v>
      </c>
      <c r="J11" s="194">
        <f>H11+I11</f>
        <v>196</v>
      </c>
      <c r="K11" s="193" t="s">
        <v>9</v>
      </c>
      <c r="L11" s="18"/>
      <c r="M11" s="18"/>
      <c r="N11" s="18"/>
      <c r="O11" s="18"/>
    </row>
    <row r="12" spans="1:15" ht="30" customHeight="1">
      <c r="A12" s="39" t="s">
        <v>60</v>
      </c>
      <c r="B12" s="199">
        <v>16</v>
      </c>
      <c r="C12" s="199">
        <v>144</v>
      </c>
      <c r="D12" s="198">
        <f>B12+C12</f>
        <v>160</v>
      </c>
      <c r="E12" s="199">
        <v>648</v>
      </c>
      <c r="F12" s="199">
        <v>872</v>
      </c>
      <c r="G12" s="145">
        <f>E12+F12</f>
        <v>1520</v>
      </c>
      <c r="H12" s="198">
        <f t="shared" si="0"/>
        <v>664</v>
      </c>
      <c r="I12" s="145">
        <f t="shared" si="0"/>
        <v>1016</v>
      </c>
      <c r="J12" s="198">
        <f>H12+I12</f>
        <v>1680</v>
      </c>
      <c r="K12" s="197" t="s">
        <v>75</v>
      </c>
      <c r="L12" s="18"/>
      <c r="M12" s="18"/>
      <c r="N12" s="18"/>
      <c r="O12" s="18"/>
    </row>
    <row r="13" spans="1:15" s="4" customFormat="1" ht="30" customHeight="1">
      <c r="A13" s="52" t="s">
        <v>99</v>
      </c>
      <c r="B13" s="196">
        <f aca="true" t="shared" si="1" ref="B13:J13">SUM(B8:B12)</f>
        <v>176</v>
      </c>
      <c r="C13" s="196">
        <f t="shared" si="1"/>
        <v>320</v>
      </c>
      <c r="D13" s="196">
        <f t="shared" si="1"/>
        <v>496</v>
      </c>
      <c r="E13" s="196">
        <f t="shared" si="1"/>
        <v>1188</v>
      </c>
      <c r="F13" s="196">
        <f t="shared" si="1"/>
        <v>1280</v>
      </c>
      <c r="G13" s="86">
        <f t="shared" si="1"/>
        <v>2468</v>
      </c>
      <c r="H13" s="86">
        <f t="shared" si="1"/>
        <v>1364</v>
      </c>
      <c r="I13" s="196">
        <f t="shared" si="1"/>
        <v>1600</v>
      </c>
      <c r="J13" s="196">
        <f t="shared" si="1"/>
        <v>2964</v>
      </c>
      <c r="K13" s="146" t="s">
        <v>100</v>
      </c>
      <c r="L13" s="11"/>
      <c r="M13" s="11"/>
      <c r="N13" s="11"/>
      <c r="O13" s="11"/>
    </row>
    <row r="19" spans="2:3" ht="12.75">
      <c r="B19" s="19" t="s">
        <v>170</v>
      </c>
      <c r="C19" s="19" t="s">
        <v>201</v>
      </c>
    </row>
    <row r="20" spans="1:3" ht="26.25">
      <c r="A20" s="18" t="s">
        <v>172</v>
      </c>
      <c r="B20" s="43">
        <f>D8</f>
        <v>32</v>
      </c>
      <c r="C20" s="43">
        <f>G8</f>
        <v>108</v>
      </c>
    </row>
    <row r="21" spans="1:3" ht="26.25">
      <c r="A21" s="18" t="s">
        <v>173</v>
      </c>
      <c r="B21" s="43">
        <f>D9</f>
        <v>80</v>
      </c>
      <c r="C21" s="43">
        <f>G9</f>
        <v>212</v>
      </c>
    </row>
    <row r="22" spans="1:3" ht="26.25">
      <c r="A22" s="18" t="s">
        <v>174</v>
      </c>
      <c r="B22" s="43">
        <f>D10</f>
        <v>224</v>
      </c>
      <c r="C22" s="43">
        <f>G10</f>
        <v>432</v>
      </c>
    </row>
    <row r="23" spans="1:3" ht="26.25">
      <c r="A23" s="18" t="s">
        <v>175</v>
      </c>
      <c r="B23" s="43">
        <f>D11</f>
        <v>0</v>
      </c>
      <c r="C23" s="43">
        <f>G11</f>
        <v>196</v>
      </c>
    </row>
    <row r="24" spans="1:3" ht="26.25">
      <c r="A24" s="18" t="s">
        <v>171</v>
      </c>
      <c r="B24" s="43">
        <f>D12</f>
        <v>160</v>
      </c>
      <c r="C24" s="43">
        <f>G12</f>
        <v>1520</v>
      </c>
    </row>
    <row r="25" spans="2:3" ht="12.75">
      <c r="B25" s="43">
        <f>SUM(B20:B24)</f>
        <v>496</v>
      </c>
      <c r="C25" s="43">
        <f>SUM(C20:C24)</f>
        <v>2468</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O27"/>
  <sheetViews>
    <sheetView rightToLeft="1" view="pageBreakPreview" zoomScaleSheetLayoutView="100" zoomScalePageLayoutView="0" workbookViewId="0" topLeftCell="A1">
      <selection activeCell="K4" sqref="K4"/>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4" t="s">
        <v>199</v>
      </c>
      <c r="B1" s="294"/>
      <c r="C1" s="294"/>
      <c r="D1" s="294"/>
      <c r="E1" s="294"/>
      <c r="F1" s="294"/>
      <c r="G1" s="294"/>
      <c r="H1" s="294"/>
      <c r="I1" s="294"/>
      <c r="J1" s="294"/>
      <c r="K1" s="294"/>
      <c r="L1" s="14"/>
      <c r="M1" s="14"/>
      <c r="N1" s="14"/>
      <c r="O1" s="14"/>
    </row>
    <row r="2" spans="1:15" s="17" customFormat="1" ht="23.25" customHeight="1">
      <c r="A2" s="267" t="s">
        <v>249</v>
      </c>
      <c r="B2" s="267"/>
      <c r="C2" s="267"/>
      <c r="D2" s="267"/>
      <c r="E2" s="267"/>
      <c r="F2" s="267"/>
      <c r="G2" s="267"/>
      <c r="H2" s="267"/>
      <c r="I2" s="267"/>
      <c r="J2" s="267"/>
      <c r="K2" s="267"/>
      <c r="L2" s="16"/>
      <c r="M2" s="16"/>
      <c r="N2" s="16"/>
      <c r="O2" s="16"/>
    </row>
    <row r="3" spans="1:15" s="17" customFormat="1" ht="15.75">
      <c r="A3" s="267">
        <v>2020</v>
      </c>
      <c r="B3" s="267"/>
      <c r="C3" s="267"/>
      <c r="D3" s="267"/>
      <c r="E3" s="267"/>
      <c r="F3" s="267"/>
      <c r="G3" s="267"/>
      <c r="H3" s="267"/>
      <c r="I3" s="267"/>
      <c r="J3" s="267"/>
      <c r="K3" s="267"/>
      <c r="L3" s="16"/>
      <c r="M3" s="16"/>
      <c r="N3" s="16"/>
      <c r="O3" s="16"/>
    </row>
    <row r="4" spans="1:15" s="223" customFormat="1" ht="21" customHeight="1">
      <c r="A4" s="185" t="s">
        <v>316</v>
      </c>
      <c r="B4" s="184"/>
      <c r="C4" s="184"/>
      <c r="D4" s="184"/>
      <c r="E4" s="184"/>
      <c r="F4" s="184"/>
      <c r="G4" s="184"/>
      <c r="H4" s="184"/>
      <c r="I4" s="184"/>
      <c r="J4" s="184"/>
      <c r="K4" s="184" t="s">
        <v>317</v>
      </c>
      <c r="L4" s="222"/>
      <c r="M4" s="222"/>
      <c r="N4" s="222"/>
      <c r="O4" s="222"/>
    </row>
    <row r="5" spans="1:12" s="21" customFormat="1" ht="31.5" customHeight="1">
      <c r="A5" s="324" t="s">
        <v>295</v>
      </c>
      <c r="B5" s="320" t="s">
        <v>264</v>
      </c>
      <c r="C5" s="320"/>
      <c r="D5" s="320"/>
      <c r="E5" s="320" t="s">
        <v>265</v>
      </c>
      <c r="F5" s="320"/>
      <c r="G5" s="320"/>
      <c r="H5" s="320" t="s">
        <v>266</v>
      </c>
      <c r="I5" s="320"/>
      <c r="J5" s="320"/>
      <c r="K5" s="321" t="s">
        <v>297</v>
      </c>
      <c r="L5" s="20"/>
    </row>
    <row r="6" spans="1:12" ht="15.75" customHeight="1">
      <c r="A6" s="325"/>
      <c r="B6" s="54" t="s">
        <v>103</v>
      </c>
      <c r="C6" s="54" t="s">
        <v>104</v>
      </c>
      <c r="D6" s="54" t="s">
        <v>99</v>
      </c>
      <c r="E6" s="54" t="s">
        <v>103</v>
      </c>
      <c r="F6" s="54" t="s">
        <v>104</v>
      </c>
      <c r="G6" s="54" t="s">
        <v>99</v>
      </c>
      <c r="H6" s="54" t="s">
        <v>103</v>
      </c>
      <c r="I6" s="54" t="s">
        <v>104</v>
      </c>
      <c r="J6" s="54" t="s">
        <v>99</v>
      </c>
      <c r="K6" s="322"/>
      <c r="L6" s="18"/>
    </row>
    <row r="7" spans="1:12" ht="15" customHeight="1">
      <c r="A7" s="326"/>
      <c r="B7" s="55" t="s">
        <v>102</v>
      </c>
      <c r="C7" s="55" t="s">
        <v>101</v>
      </c>
      <c r="D7" s="112" t="s">
        <v>100</v>
      </c>
      <c r="E7" s="55" t="s">
        <v>102</v>
      </c>
      <c r="F7" s="55" t="s">
        <v>101</v>
      </c>
      <c r="G7" s="112" t="s">
        <v>100</v>
      </c>
      <c r="H7" s="55" t="s">
        <v>102</v>
      </c>
      <c r="I7" s="55" t="s">
        <v>101</v>
      </c>
      <c r="J7" s="112" t="s">
        <v>100</v>
      </c>
      <c r="K7" s="323"/>
      <c r="L7" s="18"/>
    </row>
    <row r="8" spans="1:12" ht="30" customHeight="1" thickBot="1">
      <c r="A8" s="213" t="s">
        <v>109</v>
      </c>
      <c r="B8" s="89">
        <v>0</v>
      </c>
      <c r="C8" s="89">
        <v>0</v>
      </c>
      <c r="D8" s="89">
        <f aca="true" t="shared" si="0" ref="D8:D14">B8+C8</f>
        <v>0</v>
      </c>
      <c r="E8" s="89">
        <v>0</v>
      </c>
      <c r="F8" s="89">
        <v>0</v>
      </c>
      <c r="G8" s="204">
        <f aca="true" t="shared" si="1" ref="G8:G14">E8+F8</f>
        <v>0</v>
      </c>
      <c r="H8" s="205">
        <f>B8+E8</f>
        <v>0</v>
      </c>
      <c r="I8" s="206">
        <f>C8+F8</f>
        <v>0</v>
      </c>
      <c r="J8" s="205">
        <f aca="true" t="shared" si="2" ref="J8:J14">H8+I8</f>
        <v>0</v>
      </c>
      <c r="K8" s="217" t="s">
        <v>109</v>
      </c>
      <c r="L8" s="18"/>
    </row>
    <row r="9" spans="1:12" ht="30" customHeight="1" thickBot="1">
      <c r="A9" s="211" t="s">
        <v>110</v>
      </c>
      <c r="B9" s="195">
        <v>64</v>
      </c>
      <c r="C9" s="195">
        <v>96</v>
      </c>
      <c r="D9" s="194">
        <f t="shared" si="0"/>
        <v>160</v>
      </c>
      <c r="E9" s="195">
        <v>328</v>
      </c>
      <c r="F9" s="195">
        <v>608</v>
      </c>
      <c r="G9" s="80">
        <f t="shared" si="1"/>
        <v>936</v>
      </c>
      <c r="H9" s="194">
        <f aca="true" t="shared" si="3" ref="H9:I12">B9+E9</f>
        <v>392</v>
      </c>
      <c r="I9" s="80">
        <f t="shared" si="3"/>
        <v>704</v>
      </c>
      <c r="J9" s="194">
        <f t="shared" si="2"/>
        <v>1096</v>
      </c>
      <c r="K9" s="218" t="s">
        <v>110</v>
      </c>
      <c r="L9" s="18"/>
    </row>
    <row r="10" spans="1:12" ht="30" customHeight="1" thickBot="1">
      <c r="A10" s="214" t="s">
        <v>111</v>
      </c>
      <c r="B10" s="201">
        <v>16</v>
      </c>
      <c r="C10" s="201">
        <v>80</v>
      </c>
      <c r="D10" s="202">
        <f t="shared" si="0"/>
        <v>96</v>
      </c>
      <c r="E10" s="201">
        <v>296</v>
      </c>
      <c r="F10" s="201">
        <v>416</v>
      </c>
      <c r="G10" s="84">
        <f t="shared" si="1"/>
        <v>712</v>
      </c>
      <c r="H10" s="202">
        <f t="shared" si="3"/>
        <v>312</v>
      </c>
      <c r="I10" s="84">
        <f t="shared" si="3"/>
        <v>496</v>
      </c>
      <c r="J10" s="202">
        <f t="shared" si="2"/>
        <v>808</v>
      </c>
      <c r="K10" s="219" t="s">
        <v>111</v>
      </c>
      <c r="L10" s="18"/>
    </row>
    <row r="11" spans="1:12" ht="30" customHeight="1" thickBot="1">
      <c r="A11" s="211" t="s">
        <v>112</v>
      </c>
      <c r="B11" s="195">
        <v>48</v>
      </c>
      <c r="C11" s="195">
        <v>112</v>
      </c>
      <c r="D11" s="194">
        <f t="shared" si="0"/>
        <v>160</v>
      </c>
      <c r="E11" s="195">
        <v>164</v>
      </c>
      <c r="F11" s="195">
        <v>224</v>
      </c>
      <c r="G11" s="80">
        <f t="shared" si="1"/>
        <v>388</v>
      </c>
      <c r="H11" s="194">
        <f t="shared" si="3"/>
        <v>212</v>
      </c>
      <c r="I11" s="80">
        <f t="shared" si="3"/>
        <v>336</v>
      </c>
      <c r="J11" s="194">
        <f t="shared" si="2"/>
        <v>548</v>
      </c>
      <c r="K11" s="218" t="s">
        <v>112</v>
      </c>
      <c r="L11" s="18"/>
    </row>
    <row r="12" spans="1:12" ht="30" customHeight="1" thickBot="1">
      <c r="A12" s="215" t="s">
        <v>113</v>
      </c>
      <c r="B12" s="200">
        <v>48</v>
      </c>
      <c r="C12" s="200">
        <v>32</v>
      </c>
      <c r="D12" s="207">
        <f t="shared" si="0"/>
        <v>80</v>
      </c>
      <c r="E12" s="200">
        <v>236</v>
      </c>
      <c r="F12" s="200">
        <v>16</v>
      </c>
      <c r="G12" s="147">
        <f t="shared" si="1"/>
        <v>252</v>
      </c>
      <c r="H12" s="207">
        <f t="shared" si="3"/>
        <v>284</v>
      </c>
      <c r="I12" s="147">
        <f t="shared" si="3"/>
        <v>48</v>
      </c>
      <c r="J12" s="207">
        <f t="shared" si="2"/>
        <v>332</v>
      </c>
      <c r="K12" s="220" t="s">
        <v>113</v>
      </c>
      <c r="L12" s="18"/>
    </row>
    <row r="13" spans="1:12" ht="30" customHeight="1" thickBot="1">
      <c r="A13" s="211" t="s">
        <v>114</v>
      </c>
      <c r="B13" s="195">
        <v>0</v>
      </c>
      <c r="C13" s="195">
        <v>0</v>
      </c>
      <c r="D13" s="194">
        <f t="shared" si="0"/>
        <v>0</v>
      </c>
      <c r="E13" s="195">
        <v>164</v>
      </c>
      <c r="F13" s="195">
        <v>16</v>
      </c>
      <c r="G13" s="80">
        <f t="shared" si="1"/>
        <v>180</v>
      </c>
      <c r="H13" s="194">
        <f>B13+E13</f>
        <v>164</v>
      </c>
      <c r="I13" s="80">
        <f>C13+F13</f>
        <v>16</v>
      </c>
      <c r="J13" s="194">
        <f t="shared" si="2"/>
        <v>180</v>
      </c>
      <c r="K13" s="218" t="s">
        <v>114</v>
      </c>
      <c r="L13" s="18"/>
    </row>
    <row r="14" spans="1:12" s="4" customFormat="1" ht="30" customHeight="1">
      <c r="A14" s="216" t="s">
        <v>296</v>
      </c>
      <c r="B14" s="199">
        <v>0</v>
      </c>
      <c r="C14" s="199">
        <v>0</v>
      </c>
      <c r="D14" s="198">
        <f t="shared" si="0"/>
        <v>0</v>
      </c>
      <c r="E14" s="199">
        <v>0</v>
      </c>
      <c r="F14" s="199">
        <v>0</v>
      </c>
      <c r="G14" s="145">
        <f t="shared" si="1"/>
        <v>0</v>
      </c>
      <c r="H14" s="198">
        <f>B14+E14</f>
        <v>0</v>
      </c>
      <c r="I14" s="145">
        <f>C14+F14</f>
        <v>0</v>
      </c>
      <c r="J14" s="198">
        <f t="shared" si="2"/>
        <v>0</v>
      </c>
      <c r="K14" s="221" t="s">
        <v>296</v>
      </c>
      <c r="L14" s="11"/>
    </row>
    <row r="15" spans="1:11" ht="26.25" customHeight="1">
      <c r="A15" s="33" t="s">
        <v>99</v>
      </c>
      <c r="B15" s="196">
        <f aca="true" t="shared" si="4" ref="B15:J15">SUM(B9:B13)</f>
        <v>176</v>
      </c>
      <c r="C15" s="196">
        <f t="shared" si="4"/>
        <v>320</v>
      </c>
      <c r="D15" s="196">
        <f t="shared" si="4"/>
        <v>496</v>
      </c>
      <c r="E15" s="196">
        <f t="shared" si="4"/>
        <v>1188</v>
      </c>
      <c r="F15" s="196">
        <f t="shared" si="4"/>
        <v>1280</v>
      </c>
      <c r="G15" s="86">
        <f t="shared" si="4"/>
        <v>2468</v>
      </c>
      <c r="H15" s="196">
        <f t="shared" si="4"/>
        <v>1364</v>
      </c>
      <c r="I15" s="86">
        <f t="shared" si="4"/>
        <v>1600</v>
      </c>
      <c r="J15" s="196">
        <f t="shared" si="4"/>
        <v>2964</v>
      </c>
      <c r="K15" s="212" t="s">
        <v>100</v>
      </c>
    </row>
    <row r="21" spans="2:3" ht="12.75">
      <c r="B21" s="19" t="s">
        <v>164</v>
      </c>
      <c r="C21" s="19" t="s">
        <v>165</v>
      </c>
    </row>
    <row r="22" spans="1:3" ht="12.75">
      <c r="A22" s="19" t="s">
        <v>110</v>
      </c>
      <c r="B22" s="43">
        <f>H9</f>
        <v>392</v>
      </c>
      <c r="C22" s="43">
        <f aca="true" t="shared" si="5" ref="B22:C26">I9</f>
        <v>704</v>
      </c>
    </row>
    <row r="23" spans="1:3" ht="12.75">
      <c r="A23" s="19" t="s">
        <v>111</v>
      </c>
      <c r="B23" s="43">
        <f>H10</f>
        <v>312</v>
      </c>
      <c r="C23" s="43">
        <f t="shared" si="5"/>
        <v>496</v>
      </c>
    </row>
    <row r="24" spans="1:3" ht="12.75">
      <c r="A24" s="19" t="s">
        <v>112</v>
      </c>
      <c r="B24" s="43">
        <f t="shared" si="5"/>
        <v>212</v>
      </c>
      <c r="C24" s="43">
        <f t="shared" si="5"/>
        <v>336</v>
      </c>
    </row>
    <row r="25" spans="1:3" ht="12.75">
      <c r="A25" s="19" t="s">
        <v>113</v>
      </c>
      <c r="B25" s="43">
        <f t="shared" si="5"/>
        <v>284</v>
      </c>
      <c r="C25" s="43">
        <f t="shared" si="5"/>
        <v>48</v>
      </c>
    </row>
    <row r="26" spans="1:3" ht="12.75">
      <c r="A26" s="19" t="s">
        <v>114</v>
      </c>
      <c r="B26" s="43">
        <f t="shared" si="5"/>
        <v>164</v>
      </c>
      <c r="C26" s="43">
        <f t="shared" si="5"/>
        <v>16</v>
      </c>
    </row>
    <row r="27" spans="2:3" ht="12.75">
      <c r="B27" s="43">
        <f>SUM(B22:B26)</f>
        <v>1364</v>
      </c>
      <c r="C27" s="43">
        <f>SUM(C22:C26)</f>
        <v>1600</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C6" sqref="C6"/>
    </sheetView>
  </sheetViews>
  <sheetFormatPr defaultColWidth="11.421875" defaultRowHeight="12.75"/>
  <cols>
    <col min="1" max="1" width="40.421875" style="235" customWidth="1"/>
    <col min="2" max="2" width="3.8515625" style="235" customWidth="1"/>
    <col min="3" max="3" width="40.421875" style="235" customWidth="1"/>
    <col min="4" max="4" width="11.421875" style="235" customWidth="1"/>
    <col min="5" max="5" width="9.140625" style="235" customWidth="1"/>
    <col min="6" max="6" width="11.421875" style="235" customWidth="1"/>
    <col min="7" max="7" width="9.140625" style="235" customWidth="1"/>
    <col min="8" max="16384" width="11.421875" style="235" customWidth="1"/>
  </cols>
  <sheetData>
    <row r="1" ht="32.25" customHeight="1"/>
    <row r="2" spans="1:3" s="238" customFormat="1" ht="39.75" customHeight="1">
      <c r="A2" s="236" t="s">
        <v>320</v>
      </c>
      <c r="B2" s="19"/>
      <c r="C2" s="237" t="s">
        <v>321</v>
      </c>
    </row>
    <row r="3" spans="1:3" ht="18" customHeight="1">
      <c r="A3" s="239"/>
      <c r="B3" s="239"/>
      <c r="C3" s="240"/>
    </row>
    <row r="4" spans="1:3" ht="105">
      <c r="A4" s="241" t="s">
        <v>322</v>
      </c>
      <c r="B4" s="242"/>
      <c r="C4" s="243" t="s">
        <v>323</v>
      </c>
    </row>
    <row r="5" spans="1:3" ht="22.5">
      <c r="A5" s="244"/>
      <c r="B5" s="242"/>
      <c r="C5" s="245"/>
    </row>
    <row r="6" spans="1:3" ht="92.25">
      <c r="A6" s="241" t="s">
        <v>327</v>
      </c>
      <c r="B6" s="242"/>
      <c r="C6" s="243" t="s">
        <v>328</v>
      </c>
    </row>
    <row r="7" spans="1:3" ht="22.5">
      <c r="A7" s="246"/>
      <c r="B7" s="247"/>
      <c r="C7" s="248"/>
    </row>
    <row r="8" spans="1:3" ht="22.5">
      <c r="A8" s="249"/>
      <c r="B8" s="247"/>
      <c r="C8" s="248"/>
    </row>
    <row r="9" spans="1:3" ht="22.5">
      <c r="A9" s="247"/>
      <c r="B9" s="247"/>
      <c r="C9" s="250"/>
    </row>
    <row r="10" spans="1:3" ht="18" customHeight="1">
      <c r="A10" s="251"/>
      <c r="B10" s="252"/>
      <c r="C10" s="253"/>
    </row>
    <row r="11" spans="1:3" ht="18" customHeight="1">
      <c r="A11" s="239"/>
      <c r="B11" s="239"/>
      <c r="C11" s="24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tabSelected="1" view="pageBreakPreview" zoomScale="90" zoomScaleSheetLayoutView="90" zoomScalePageLayoutView="0" workbookViewId="0" topLeftCell="A1">
      <selection activeCell="N13" sqref="N13"/>
    </sheetView>
  </sheetViews>
  <sheetFormatPr defaultColWidth="11.421875" defaultRowHeight="12.75"/>
  <cols>
    <col min="1" max="1" width="28.421875" style="19" customWidth="1"/>
    <col min="2" max="3" width="8.7109375" style="19" customWidth="1"/>
    <col min="4" max="4" width="9.28125" style="19" bestFit="1" customWidth="1"/>
    <col min="5" max="5" width="8.7109375" style="19" customWidth="1"/>
    <col min="6" max="7" width="9.28125" style="19" bestFit="1" customWidth="1"/>
    <col min="8" max="8" width="8.7109375" style="19" customWidth="1"/>
    <col min="9" max="10" width="9.28125" style="19" bestFit="1" customWidth="1"/>
    <col min="11" max="11" width="31.421875" style="19" customWidth="1"/>
    <col min="12" max="16384" width="11.421875" style="19" customWidth="1"/>
  </cols>
  <sheetData>
    <row r="1" spans="1:14" s="15" customFormat="1" ht="21" customHeight="1">
      <c r="A1" s="294" t="s">
        <v>330</v>
      </c>
      <c r="B1" s="294"/>
      <c r="C1" s="294"/>
      <c r="D1" s="294"/>
      <c r="E1" s="294"/>
      <c r="F1" s="294"/>
      <c r="G1" s="294"/>
      <c r="H1" s="294"/>
      <c r="I1" s="294"/>
      <c r="J1" s="294"/>
      <c r="K1" s="294"/>
      <c r="L1" s="14"/>
      <c r="M1" s="14"/>
      <c r="N1" s="14"/>
    </row>
    <row r="2" spans="1:14" s="17" customFormat="1" ht="35.25" customHeight="1">
      <c r="A2" s="267" t="s">
        <v>331</v>
      </c>
      <c r="B2" s="267"/>
      <c r="C2" s="267"/>
      <c r="D2" s="267"/>
      <c r="E2" s="267"/>
      <c r="F2" s="267"/>
      <c r="G2" s="267"/>
      <c r="H2" s="267"/>
      <c r="I2" s="267"/>
      <c r="J2" s="267"/>
      <c r="K2" s="267"/>
      <c r="L2" s="16"/>
      <c r="M2" s="16"/>
      <c r="N2" s="16"/>
    </row>
    <row r="3" spans="1:14" s="17" customFormat="1" ht="15.75">
      <c r="A3" s="267">
        <v>2020</v>
      </c>
      <c r="B3" s="267"/>
      <c r="C3" s="267"/>
      <c r="D3" s="267"/>
      <c r="E3" s="267"/>
      <c r="F3" s="267"/>
      <c r="G3" s="267"/>
      <c r="H3" s="267"/>
      <c r="I3" s="267"/>
      <c r="J3" s="267"/>
      <c r="K3" s="267"/>
      <c r="L3" s="16"/>
      <c r="M3" s="16"/>
      <c r="N3" s="16"/>
    </row>
    <row r="4" spans="1:14" s="12" customFormat="1" ht="15">
      <c r="A4" s="181" t="s">
        <v>318</v>
      </c>
      <c r="B4" s="180"/>
      <c r="C4" s="180"/>
      <c r="D4" s="180"/>
      <c r="E4" s="180"/>
      <c r="F4" s="180"/>
      <c r="G4" s="180"/>
      <c r="H4" s="180"/>
      <c r="I4" s="180"/>
      <c r="J4" s="180"/>
      <c r="K4" s="180" t="s">
        <v>319</v>
      </c>
      <c r="L4" s="3"/>
      <c r="M4" s="3"/>
      <c r="N4" s="3"/>
    </row>
    <row r="5" spans="1:15" s="21" customFormat="1" ht="31.5" customHeight="1">
      <c r="A5" s="327" t="s">
        <v>332</v>
      </c>
      <c r="B5" s="320" t="s">
        <v>264</v>
      </c>
      <c r="C5" s="320"/>
      <c r="D5" s="320"/>
      <c r="E5" s="320" t="s">
        <v>265</v>
      </c>
      <c r="F5" s="320"/>
      <c r="G5" s="320"/>
      <c r="H5" s="320" t="s">
        <v>266</v>
      </c>
      <c r="I5" s="320"/>
      <c r="J5" s="320"/>
      <c r="K5" s="330" t="s">
        <v>333</v>
      </c>
      <c r="L5" s="20"/>
      <c r="M5" s="20"/>
      <c r="N5" s="20"/>
      <c r="O5" s="20"/>
    </row>
    <row r="6" spans="1:15" ht="15.75" customHeight="1">
      <c r="A6" s="328"/>
      <c r="B6" s="54" t="s">
        <v>103</v>
      </c>
      <c r="C6" s="54" t="s">
        <v>104</v>
      </c>
      <c r="D6" s="54" t="s">
        <v>99</v>
      </c>
      <c r="E6" s="54" t="s">
        <v>103</v>
      </c>
      <c r="F6" s="54" t="s">
        <v>104</v>
      </c>
      <c r="G6" s="54" t="s">
        <v>99</v>
      </c>
      <c r="H6" s="54" t="s">
        <v>103</v>
      </c>
      <c r="I6" s="54" t="s">
        <v>104</v>
      </c>
      <c r="J6" s="54" t="s">
        <v>99</v>
      </c>
      <c r="K6" s="331"/>
      <c r="L6" s="18"/>
      <c r="M6" s="18"/>
      <c r="N6" s="18"/>
      <c r="O6" s="18"/>
    </row>
    <row r="7" spans="1:15" ht="15" customHeight="1">
      <c r="A7" s="329"/>
      <c r="B7" s="259" t="s">
        <v>102</v>
      </c>
      <c r="C7" s="259" t="s">
        <v>101</v>
      </c>
      <c r="D7" s="259" t="s">
        <v>100</v>
      </c>
      <c r="E7" s="259" t="s">
        <v>102</v>
      </c>
      <c r="F7" s="259" t="s">
        <v>101</v>
      </c>
      <c r="G7" s="259" t="s">
        <v>100</v>
      </c>
      <c r="H7" s="259" t="s">
        <v>102</v>
      </c>
      <c r="I7" s="259" t="s">
        <v>101</v>
      </c>
      <c r="J7" s="259" t="s">
        <v>100</v>
      </c>
      <c r="K7" s="332"/>
      <c r="L7" s="18"/>
      <c r="M7" s="18"/>
      <c r="N7" s="18"/>
      <c r="O7" s="18"/>
    </row>
    <row r="8" spans="1:11" ht="24" customHeight="1" thickBot="1">
      <c r="A8" s="260" t="s">
        <v>109</v>
      </c>
      <c r="B8" s="192">
        <v>12606</v>
      </c>
      <c r="C8" s="192">
        <v>14027</v>
      </c>
      <c r="D8" s="191">
        <f aca="true" t="shared" si="0" ref="D8:D18">B8+C8</f>
        <v>26633</v>
      </c>
      <c r="E8" s="192">
        <v>28496</v>
      </c>
      <c r="F8" s="192">
        <v>23226</v>
      </c>
      <c r="G8" s="81">
        <f aca="true" t="shared" si="1" ref="G8:G18">E8+F8</f>
        <v>51722</v>
      </c>
      <c r="H8" s="191">
        <f aca="true" t="shared" si="2" ref="H8:I18">B8+E8</f>
        <v>41102</v>
      </c>
      <c r="I8" s="81">
        <f t="shared" si="2"/>
        <v>37253</v>
      </c>
      <c r="J8" s="191">
        <f aca="true" t="shared" si="3" ref="J8:J18">H8+I8</f>
        <v>78355</v>
      </c>
      <c r="K8" s="261" t="s">
        <v>109</v>
      </c>
    </row>
    <row r="9" spans="1:11" ht="24" customHeight="1" thickBot="1">
      <c r="A9" s="211" t="s">
        <v>110</v>
      </c>
      <c r="B9" s="195">
        <v>6443</v>
      </c>
      <c r="C9" s="195">
        <v>13975</v>
      </c>
      <c r="D9" s="194">
        <f t="shared" si="0"/>
        <v>20418</v>
      </c>
      <c r="E9" s="195">
        <v>11020</v>
      </c>
      <c r="F9" s="195">
        <v>9657</v>
      </c>
      <c r="G9" s="80">
        <f t="shared" si="1"/>
        <v>20677</v>
      </c>
      <c r="H9" s="194">
        <f t="shared" si="2"/>
        <v>17463</v>
      </c>
      <c r="I9" s="80">
        <f t="shared" si="2"/>
        <v>23632</v>
      </c>
      <c r="J9" s="194">
        <f t="shared" si="3"/>
        <v>41095</v>
      </c>
      <c r="K9" s="262" t="s">
        <v>110</v>
      </c>
    </row>
    <row r="10" spans="1:11" ht="24" customHeight="1" thickBot="1">
      <c r="A10" s="260" t="s">
        <v>111</v>
      </c>
      <c r="B10" s="192">
        <v>1945</v>
      </c>
      <c r="C10" s="192">
        <v>4305</v>
      </c>
      <c r="D10" s="191">
        <f t="shared" si="0"/>
        <v>6250</v>
      </c>
      <c r="E10" s="192">
        <v>1658</v>
      </c>
      <c r="F10" s="192">
        <v>13741</v>
      </c>
      <c r="G10" s="81">
        <f t="shared" si="1"/>
        <v>15399</v>
      </c>
      <c r="H10" s="191">
        <f t="shared" si="2"/>
        <v>3603</v>
      </c>
      <c r="I10" s="81">
        <f t="shared" si="2"/>
        <v>18046</v>
      </c>
      <c r="J10" s="191">
        <f t="shared" si="3"/>
        <v>21649</v>
      </c>
      <c r="K10" s="261" t="s">
        <v>111</v>
      </c>
    </row>
    <row r="11" spans="1:11" ht="24" customHeight="1" thickBot="1">
      <c r="A11" s="211" t="s">
        <v>112</v>
      </c>
      <c r="B11" s="195">
        <v>161</v>
      </c>
      <c r="C11" s="195">
        <v>4840</v>
      </c>
      <c r="D11" s="194">
        <f t="shared" si="0"/>
        <v>5001</v>
      </c>
      <c r="E11" s="195">
        <v>104</v>
      </c>
      <c r="F11" s="195">
        <v>18423</v>
      </c>
      <c r="G11" s="80">
        <f t="shared" si="1"/>
        <v>18527</v>
      </c>
      <c r="H11" s="194">
        <f t="shared" si="2"/>
        <v>265</v>
      </c>
      <c r="I11" s="80">
        <f t="shared" si="2"/>
        <v>23263</v>
      </c>
      <c r="J11" s="194">
        <f t="shared" si="3"/>
        <v>23528</v>
      </c>
      <c r="K11" s="262" t="s">
        <v>112</v>
      </c>
    </row>
    <row r="12" spans="1:11" ht="24" customHeight="1" thickBot="1">
      <c r="A12" s="260" t="s">
        <v>113</v>
      </c>
      <c r="B12" s="192">
        <v>216</v>
      </c>
      <c r="C12" s="192">
        <v>2641</v>
      </c>
      <c r="D12" s="191">
        <f t="shared" si="0"/>
        <v>2857</v>
      </c>
      <c r="E12" s="192">
        <v>120</v>
      </c>
      <c r="F12" s="192">
        <v>17907</v>
      </c>
      <c r="G12" s="81">
        <f t="shared" si="1"/>
        <v>18027</v>
      </c>
      <c r="H12" s="191">
        <f t="shared" si="2"/>
        <v>336</v>
      </c>
      <c r="I12" s="81">
        <f t="shared" si="2"/>
        <v>20548</v>
      </c>
      <c r="J12" s="191">
        <f t="shared" si="3"/>
        <v>20884</v>
      </c>
      <c r="K12" s="261" t="s">
        <v>113</v>
      </c>
    </row>
    <row r="13" spans="1:11" ht="24" customHeight="1" thickBot="1">
      <c r="A13" s="211" t="s">
        <v>114</v>
      </c>
      <c r="B13" s="195">
        <v>112</v>
      </c>
      <c r="C13" s="195">
        <v>2988</v>
      </c>
      <c r="D13" s="194">
        <f t="shared" si="0"/>
        <v>3100</v>
      </c>
      <c r="E13" s="195">
        <v>0</v>
      </c>
      <c r="F13" s="195">
        <v>22274</v>
      </c>
      <c r="G13" s="80">
        <f t="shared" si="1"/>
        <v>22274</v>
      </c>
      <c r="H13" s="194">
        <f t="shared" si="2"/>
        <v>112</v>
      </c>
      <c r="I13" s="80">
        <f t="shared" si="2"/>
        <v>25262</v>
      </c>
      <c r="J13" s="194">
        <f t="shared" si="3"/>
        <v>25374</v>
      </c>
      <c r="K13" s="262" t="s">
        <v>114</v>
      </c>
    </row>
    <row r="14" spans="1:11" ht="24" customHeight="1" thickBot="1">
      <c r="A14" s="260" t="s">
        <v>115</v>
      </c>
      <c r="B14" s="192">
        <v>416</v>
      </c>
      <c r="C14" s="192">
        <v>4097</v>
      </c>
      <c r="D14" s="191">
        <f t="shared" si="0"/>
        <v>4513</v>
      </c>
      <c r="E14" s="192">
        <v>44</v>
      </c>
      <c r="F14" s="192">
        <v>11490</v>
      </c>
      <c r="G14" s="81">
        <f t="shared" si="1"/>
        <v>11534</v>
      </c>
      <c r="H14" s="191">
        <f t="shared" si="2"/>
        <v>460</v>
      </c>
      <c r="I14" s="81">
        <f t="shared" si="2"/>
        <v>15587</v>
      </c>
      <c r="J14" s="191">
        <f t="shared" si="3"/>
        <v>16047</v>
      </c>
      <c r="K14" s="261" t="s">
        <v>115</v>
      </c>
    </row>
    <row r="15" spans="1:11" ht="24" customHeight="1" thickBot="1">
      <c r="A15" s="211" t="s">
        <v>116</v>
      </c>
      <c r="B15" s="195">
        <v>745</v>
      </c>
      <c r="C15" s="195">
        <v>5801</v>
      </c>
      <c r="D15" s="194">
        <f t="shared" si="0"/>
        <v>6546</v>
      </c>
      <c r="E15" s="195">
        <v>192</v>
      </c>
      <c r="F15" s="195">
        <v>11088</v>
      </c>
      <c r="G15" s="80">
        <f t="shared" si="1"/>
        <v>11280</v>
      </c>
      <c r="H15" s="194">
        <f t="shared" si="2"/>
        <v>937</v>
      </c>
      <c r="I15" s="80">
        <f t="shared" si="2"/>
        <v>16889</v>
      </c>
      <c r="J15" s="194">
        <f t="shared" si="3"/>
        <v>17826</v>
      </c>
      <c r="K15" s="262" t="s">
        <v>116</v>
      </c>
    </row>
    <row r="16" spans="1:11" ht="24" customHeight="1" thickBot="1">
      <c r="A16" s="260" t="s">
        <v>117</v>
      </c>
      <c r="B16" s="192">
        <v>1498</v>
      </c>
      <c r="C16" s="192">
        <v>5155</v>
      </c>
      <c r="D16" s="191">
        <f t="shared" si="0"/>
        <v>6653</v>
      </c>
      <c r="E16" s="192">
        <v>276</v>
      </c>
      <c r="F16" s="192">
        <v>6193</v>
      </c>
      <c r="G16" s="81">
        <f t="shared" si="1"/>
        <v>6469</v>
      </c>
      <c r="H16" s="191">
        <f t="shared" si="2"/>
        <v>1774</v>
      </c>
      <c r="I16" s="81">
        <f t="shared" si="2"/>
        <v>11348</v>
      </c>
      <c r="J16" s="191">
        <f t="shared" si="3"/>
        <v>13122</v>
      </c>
      <c r="K16" s="261" t="s">
        <v>117</v>
      </c>
    </row>
    <row r="17" spans="1:11" ht="24" customHeight="1" thickBot="1">
      <c r="A17" s="211" t="s">
        <v>118</v>
      </c>
      <c r="B17" s="195">
        <v>4362</v>
      </c>
      <c r="C17" s="195">
        <v>5306</v>
      </c>
      <c r="D17" s="194">
        <f t="shared" si="0"/>
        <v>9668</v>
      </c>
      <c r="E17" s="195">
        <v>1168</v>
      </c>
      <c r="F17" s="195">
        <v>3488</v>
      </c>
      <c r="G17" s="80">
        <f t="shared" si="1"/>
        <v>4656</v>
      </c>
      <c r="H17" s="194">
        <f t="shared" si="2"/>
        <v>5530</v>
      </c>
      <c r="I17" s="80">
        <f t="shared" si="2"/>
        <v>8794</v>
      </c>
      <c r="J17" s="194">
        <f t="shared" si="3"/>
        <v>14324</v>
      </c>
      <c r="K17" s="262" t="s">
        <v>118</v>
      </c>
    </row>
    <row r="18" spans="1:11" ht="24" customHeight="1">
      <c r="A18" s="263" t="s">
        <v>108</v>
      </c>
      <c r="B18" s="199">
        <v>7021</v>
      </c>
      <c r="C18" s="199">
        <v>5796</v>
      </c>
      <c r="D18" s="198">
        <f t="shared" si="0"/>
        <v>12817</v>
      </c>
      <c r="E18" s="199">
        <v>2849</v>
      </c>
      <c r="F18" s="199">
        <v>3484</v>
      </c>
      <c r="G18" s="107">
        <f t="shared" si="1"/>
        <v>6333</v>
      </c>
      <c r="H18" s="198">
        <f t="shared" si="2"/>
        <v>9870</v>
      </c>
      <c r="I18" s="107">
        <f t="shared" si="2"/>
        <v>9280</v>
      </c>
      <c r="J18" s="198">
        <f t="shared" si="3"/>
        <v>19150</v>
      </c>
      <c r="K18" s="264" t="s">
        <v>108</v>
      </c>
    </row>
    <row r="19" spans="1:11" s="4" customFormat="1" ht="30" customHeight="1">
      <c r="A19" s="33" t="s">
        <v>99</v>
      </c>
      <c r="B19" s="196">
        <f aca="true" t="shared" si="4" ref="B19:J19">SUM(B8:B18)</f>
        <v>35525</v>
      </c>
      <c r="C19" s="196">
        <f t="shared" si="4"/>
        <v>68931</v>
      </c>
      <c r="D19" s="196">
        <f t="shared" si="4"/>
        <v>104456</v>
      </c>
      <c r="E19" s="196">
        <f t="shared" si="4"/>
        <v>45927</v>
      </c>
      <c r="F19" s="196">
        <f t="shared" si="4"/>
        <v>140971</v>
      </c>
      <c r="G19" s="86">
        <f t="shared" si="4"/>
        <v>186898</v>
      </c>
      <c r="H19" s="86">
        <f t="shared" si="4"/>
        <v>81452</v>
      </c>
      <c r="I19" s="196">
        <f t="shared" si="4"/>
        <v>209902</v>
      </c>
      <c r="J19" s="196">
        <f t="shared" si="4"/>
        <v>291354</v>
      </c>
      <c r="K19" s="265" t="s">
        <v>100</v>
      </c>
    </row>
    <row r="24" spans="2:5" ht="12.75">
      <c r="B24" s="19" t="s">
        <v>334</v>
      </c>
      <c r="C24" s="19" t="s">
        <v>335</v>
      </c>
      <c r="D24" s="19" t="s">
        <v>336</v>
      </c>
      <c r="E24" s="19" t="s">
        <v>337</v>
      </c>
    </row>
    <row r="25" spans="1:5" ht="15.75" thickBot="1">
      <c r="A25" s="260" t="s">
        <v>338</v>
      </c>
      <c r="B25" s="43">
        <f>B8+B9</f>
        <v>19049</v>
      </c>
      <c r="C25" s="43">
        <f>C8+C9</f>
        <v>28002</v>
      </c>
      <c r="D25" s="43">
        <f>E8+E9</f>
        <v>39516</v>
      </c>
      <c r="E25" s="43">
        <f>F8+F9</f>
        <v>32883</v>
      </c>
    </row>
    <row r="26" spans="1:5" ht="15.75" thickBot="1">
      <c r="A26" s="260" t="s">
        <v>339</v>
      </c>
      <c r="B26" s="43">
        <f>B10+B11</f>
        <v>2106</v>
      </c>
      <c r="C26" s="43">
        <f>C10+C11</f>
        <v>9145</v>
      </c>
      <c r="D26" s="43">
        <f>E10+E11</f>
        <v>1762</v>
      </c>
      <c r="E26" s="43">
        <f>F10+F11</f>
        <v>32164</v>
      </c>
    </row>
    <row r="27" spans="1:5" ht="15.75" thickBot="1">
      <c r="A27" s="260" t="s">
        <v>340</v>
      </c>
      <c r="B27" s="43">
        <f>B12+B13</f>
        <v>328</v>
      </c>
      <c r="C27" s="43">
        <f>C12+C13</f>
        <v>5629</v>
      </c>
      <c r="D27" s="43">
        <f>E12+E13</f>
        <v>120</v>
      </c>
      <c r="E27" s="43">
        <f>F12+F13</f>
        <v>40181</v>
      </c>
    </row>
    <row r="28" spans="1:5" ht="15.75" thickBot="1">
      <c r="A28" s="260" t="s">
        <v>341</v>
      </c>
      <c r="B28" s="43">
        <f>B14+B15</f>
        <v>1161</v>
      </c>
      <c r="C28" s="43">
        <f>C14+C15</f>
        <v>9898</v>
      </c>
      <c r="D28" s="43">
        <f>E14+E15</f>
        <v>236</v>
      </c>
      <c r="E28" s="43">
        <f>F14+F15</f>
        <v>22578</v>
      </c>
    </row>
    <row r="29" spans="1:5" ht="15.75" thickBot="1">
      <c r="A29" s="260" t="s">
        <v>342</v>
      </c>
      <c r="B29" s="43">
        <f>B16+B17</f>
        <v>5860</v>
      </c>
      <c r="C29" s="43">
        <f>C16+C17</f>
        <v>10461</v>
      </c>
      <c r="D29" s="43">
        <f>E16+E17</f>
        <v>1444</v>
      </c>
      <c r="E29" s="43">
        <f>F16+F17</f>
        <v>9681</v>
      </c>
    </row>
    <row r="30" spans="1:5" ht="15">
      <c r="A30" s="263" t="s">
        <v>108</v>
      </c>
      <c r="B30" s="43">
        <f>B18</f>
        <v>7021</v>
      </c>
      <c r="C30" s="43">
        <f>C18</f>
        <v>5796</v>
      </c>
      <c r="D30" s="43">
        <f>E18</f>
        <v>2849</v>
      </c>
      <c r="E30" s="43">
        <f>F18</f>
        <v>3484</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SheetLayoutView="90" zoomScalePageLayoutView="0" workbookViewId="0" topLeftCell="B1">
      <selection activeCell="F14" sqref="F14"/>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66" t="s">
        <v>194</v>
      </c>
      <c r="B1" s="266"/>
      <c r="C1" s="266"/>
      <c r="D1" s="266"/>
      <c r="E1" s="266"/>
      <c r="F1" s="266"/>
      <c r="G1" s="266"/>
      <c r="H1" s="266"/>
      <c r="I1" s="266"/>
      <c r="J1" s="266"/>
      <c r="K1" s="266"/>
      <c r="L1" s="266"/>
      <c r="M1" s="266"/>
      <c r="N1" s="266"/>
      <c r="O1" s="266"/>
    </row>
    <row r="2" spans="1:15" s="2" customFormat="1" ht="36.75" customHeight="1">
      <c r="A2" s="267" t="s">
        <v>232</v>
      </c>
      <c r="B2" s="267"/>
      <c r="C2" s="267"/>
      <c r="D2" s="267"/>
      <c r="E2" s="267"/>
      <c r="F2" s="267"/>
      <c r="G2" s="267"/>
      <c r="H2" s="267"/>
      <c r="I2" s="267"/>
      <c r="J2" s="267"/>
      <c r="K2" s="267"/>
      <c r="L2" s="267"/>
      <c r="M2" s="267"/>
      <c r="N2" s="267"/>
      <c r="O2" s="267"/>
    </row>
    <row r="3" spans="1:15" s="2" customFormat="1" ht="17.25">
      <c r="A3" s="273">
        <v>2020</v>
      </c>
      <c r="B3" s="273"/>
      <c r="C3" s="273"/>
      <c r="D3" s="273"/>
      <c r="E3" s="273"/>
      <c r="F3" s="273"/>
      <c r="G3" s="273"/>
      <c r="H3" s="273"/>
      <c r="I3" s="273"/>
      <c r="J3" s="273"/>
      <c r="K3" s="273"/>
      <c r="L3" s="273"/>
      <c r="M3" s="273"/>
      <c r="N3" s="273"/>
      <c r="O3" s="273"/>
    </row>
    <row r="4" spans="1:15" s="2" customFormat="1" ht="15">
      <c r="A4" s="234" t="s">
        <v>59</v>
      </c>
      <c r="B4" s="178"/>
      <c r="C4" s="178"/>
      <c r="D4" s="179"/>
      <c r="E4" s="179"/>
      <c r="F4" s="179"/>
      <c r="G4" s="179"/>
      <c r="H4" s="179"/>
      <c r="I4" s="179"/>
      <c r="J4" s="179"/>
      <c r="K4" s="179"/>
      <c r="L4" s="179"/>
      <c r="M4" s="179"/>
      <c r="N4" s="179"/>
      <c r="O4" s="177" t="s">
        <v>293</v>
      </c>
    </row>
    <row r="5" spans="1:15" s="2" customFormat="1" ht="34.5" customHeight="1" thickBot="1">
      <c r="A5" s="277" t="s">
        <v>105</v>
      </c>
      <c r="B5" s="271" t="s">
        <v>196</v>
      </c>
      <c r="C5" s="270" t="s">
        <v>252</v>
      </c>
      <c r="D5" s="270"/>
      <c r="E5" s="270"/>
      <c r="F5" s="270"/>
      <c r="G5" s="270" t="s">
        <v>253</v>
      </c>
      <c r="H5" s="270"/>
      <c r="I5" s="270"/>
      <c r="J5" s="270"/>
      <c r="K5" s="270"/>
      <c r="L5" s="270"/>
      <c r="M5" s="268" t="s">
        <v>255</v>
      </c>
      <c r="N5" s="268" t="s">
        <v>188</v>
      </c>
      <c r="O5" s="282" t="s">
        <v>51</v>
      </c>
    </row>
    <row r="6" spans="1:15" ht="93.75" customHeight="1">
      <c r="A6" s="278"/>
      <c r="B6" s="272"/>
      <c r="C6" s="53" t="s">
        <v>263</v>
      </c>
      <c r="D6" s="53" t="s">
        <v>262</v>
      </c>
      <c r="E6" s="53" t="s">
        <v>261</v>
      </c>
      <c r="F6" s="53" t="s">
        <v>256</v>
      </c>
      <c r="G6" s="53" t="s">
        <v>260</v>
      </c>
      <c r="H6" s="53" t="s">
        <v>259</v>
      </c>
      <c r="I6" s="53" t="s">
        <v>254</v>
      </c>
      <c r="J6" s="53" t="s">
        <v>258</v>
      </c>
      <c r="K6" s="53" t="s">
        <v>257</v>
      </c>
      <c r="L6" s="53" t="s">
        <v>256</v>
      </c>
      <c r="M6" s="269"/>
      <c r="N6" s="269"/>
      <c r="O6" s="283"/>
    </row>
    <row r="7" spans="1:18" ht="24.75" customHeight="1" thickBot="1">
      <c r="A7" s="279" t="s">
        <v>106</v>
      </c>
      <c r="B7" s="153" t="s">
        <v>103</v>
      </c>
      <c r="C7" s="101">
        <v>70047</v>
      </c>
      <c r="D7" s="101">
        <v>80</v>
      </c>
      <c r="E7" s="101">
        <v>96</v>
      </c>
      <c r="F7" s="58">
        <f>SUM(C7:E7)</f>
        <v>70223</v>
      </c>
      <c r="G7" s="101">
        <v>0</v>
      </c>
      <c r="H7" s="101">
        <v>21122</v>
      </c>
      <c r="I7" s="101">
        <v>1530</v>
      </c>
      <c r="J7" s="101">
        <v>11224</v>
      </c>
      <c r="K7" s="101">
        <v>1649</v>
      </c>
      <c r="L7" s="58">
        <f>SUM(G7:K7)</f>
        <v>35525</v>
      </c>
      <c r="M7" s="58">
        <f>L7+F7</f>
        <v>105748</v>
      </c>
      <c r="N7" s="154" t="s">
        <v>102</v>
      </c>
      <c r="O7" s="284" t="s">
        <v>80</v>
      </c>
      <c r="P7" s="203"/>
      <c r="Q7" s="44"/>
      <c r="R7" s="88"/>
    </row>
    <row r="8" spans="1:18" ht="24.75" customHeight="1">
      <c r="A8" s="280"/>
      <c r="B8" s="155" t="s">
        <v>104</v>
      </c>
      <c r="C8" s="102">
        <v>40238</v>
      </c>
      <c r="D8" s="102">
        <v>320</v>
      </c>
      <c r="E8" s="102">
        <v>0</v>
      </c>
      <c r="F8" s="59">
        <f>SUM(C8:E8)</f>
        <v>40558</v>
      </c>
      <c r="G8" s="102">
        <v>29934</v>
      </c>
      <c r="H8" s="102">
        <v>27408</v>
      </c>
      <c r="I8" s="102">
        <v>2256</v>
      </c>
      <c r="J8" s="102">
        <v>6693</v>
      </c>
      <c r="K8" s="102">
        <v>2640</v>
      </c>
      <c r="L8" s="59">
        <f>SUM(G8:K8)</f>
        <v>68931</v>
      </c>
      <c r="M8" s="59">
        <f>L8+F8</f>
        <v>109489</v>
      </c>
      <c r="N8" s="156" t="s">
        <v>101</v>
      </c>
      <c r="O8" s="285"/>
      <c r="P8" s="203"/>
      <c r="Q8" s="44"/>
      <c r="R8" s="88"/>
    </row>
    <row r="9" spans="1:18" s="23" customFormat="1" ht="24.75" customHeight="1">
      <c r="A9" s="281"/>
      <c r="B9" s="157" t="s">
        <v>99</v>
      </c>
      <c r="C9" s="158">
        <f>C7+C8</f>
        <v>110285</v>
      </c>
      <c r="D9" s="158">
        <f aca="true" t="shared" si="0" ref="D9:J9">D7+D8</f>
        <v>400</v>
      </c>
      <c r="E9" s="158">
        <f t="shared" si="0"/>
        <v>96</v>
      </c>
      <c r="F9" s="158">
        <f t="shared" si="0"/>
        <v>110781</v>
      </c>
      <c r="G9" s="158">
        <f t="shared" si="0"/>
        <v>29934</v>
      </c>
      <c r="H9" s="158">
        <f t="shared" si="0"/>
        <v>48530</v>
      </c>
      <c r="I9" s="158">
        <f t="shared" si="0"/>
        <v>3786</v>
      </c>
      <c r="J9" s="158">
        <f t="shared" si="0"/>
        <v>17917</v>
      </c>
      <c r="K9" s="158">
        <f>K7+K8</f>
        <v>4289</v>
      </c>
      <c r="L9" s="158">
        <f>L7+L8</f>
        <v>104456</v>
      </c>
      <c r="M9" s="158">
        <f>M7+M8</f>
        <v>215237</v>
      </c>
      <c r="N9" s="159" t="s">
        <v>100</v>
      </c>
      <c r="O9" s="286"/>
      <c r="P9" s="203"/>
      <c r="Q9" s="44"/>
      <c r="R9" s="88"/>
    </row>
    <row r="10" spans="1:18" ht="24.75" customHeight="1" thickBot="1">
      <c r="A10" s="274" t="s">
        <v>107</v>
      </c>
      <c r="B10" s="160" t="s">
        <v>103</v>
      </c>
      <c r="C10" s="161">
        <v>1765660</v>
      </c>
      <c r="D10" s="161">
        <v>952</v>
      </c>
      <c r="E10" s="161">
        <v>236</v>
      </c>
      <c r="F10" s="162">
        <f>SUM(C10:E10)</f>
        <v>1766848</v>
      </c>
      <c r="G10" s="161">
        <v>0</v>
      </c>
      <c r="H10" s="161">
        <v>40884</v>
      </c>
      <c r="I10" s="161">
        <v>696</v>
      </c>
      <c r="J10" s="161">
        <v>0</v>
      </c>
      <c r="K10" s="161">
        <v>4347</v>
      </c>
      <c r="L10" s="162">
        <f>SUM(G10:K10)</f>
        <v>45927</v>
      </c>
      <c r="M10" s="162">
        <f>L10+F10</f>
        <v>1812775</v>
      </c>
      <c r="N10" s="163" t="s">
        <v>102</v>
      </c>
      <c r="O10" s="287" t="s">
        <v>81</v>
      </c>
      <c r="P10" s="203"/>
      <c r="Q10" s="44"/>
      <c r="R10" s="88"/>
    </row>
    <row r="11" spans="1:18" ht="24.75" customHeight="1">
      <c r="A11" s="275"/>
      <c r="B11" s="164" t="s">
        <v>104</v>
      </c>
      <c r="C11" s="165">
        <v>252821</v>
      </c>
      <c r="D11" s="165">
        <v>1132</v>
      </c>
      <c r="E11" s="165">
        <v>148</v>
      </c>
      <c r="F11" s="166">
        <f>SUM(C11:E11)</f>
        <v>254101</v>
      </c>
      <c r="G11" s="165">
        <v>104382</v>
      </c>
      <c r="H11" s="165">
        <v>31053</v>
      </c>
      <c r="I11" s="165">
        <v>1884</v>
      </c>
      <c r="J11" s="165">
        <v>0</v>
      </c>
      <c r="K11" s="165">
        <v>3652</v>
      </c>
      <c r="L11" s="166">
        <f>SUM(G11:K11)</f>
        <v>140971</v>
      </c>
      <c r="M11" s="166">
        <f>L11+F11</f>
        <v>395072</v>
      </c>
      <c r="N11" s="167" t="s">
        <v>101</v>
      </c>
      <c r="O11" s="288"/>
      <c r="P11" s="203"/>
      <c r="Q11" s="44"/>
      <c r="R11" s="88"/>
    </row>
    <row r="12" spans="1:18" s="23" customFormat="1" ht="24.75" customHeight="1">
      <c r="A12" s="276"/>
      <c r="B12" s="168" t="s">
        <v>99</v>
      </c>
      <c r="C12" s="169">
        <f>C10+C11</f>
        <v>2018481</v>
      </c>
      <c r="D12" s="169">
        <f aca="true" t="shared" si="1" ref="D12:L12">D10+D11</f>
        <v>2084</v>
      </c>
      <c r="E12" s="169">
        <f t="shared" si="1"/>
        <v>384</v>
      </c>
      <c r="F12" s="169">
        <f t="shared" si="1"/>
        <v>2020949</v>
      </c>
      <c r="G12" s="169">
        <f t="shared" si="1"/>
        <v>104382</v>
      </c>
      <c r="H12" s="169">
        <f t="shared" si="1"/>
        <v>71937</v>
      </c>
      <c r="I12" s="169">
        <f t="shared" si="1"/>
        <v>2580</v>
      </c>
      <c r="J12" s="169">
        <f t="shared" si="1"/>
        <v>0</v>
      </c>
      <c r="K12" s="169">
        <f t="shared" si="1"/>
        <v>7999</v>
      </c>
      <c r="L12" s="169">
        <f t="shared" si="1"/>
        <v>186898</v>
      </c>
      <c r="M12" s="169">
        <f>M10+M11</f>
        <v>2207847</v>
      </c>
      <c r="N12" s="170" t="s">
        <v>100</v>
      </c>
      <c r="O12" s="289"/>
      <c r="P12" s="203"/>
      <c r="Q12" s="44"/>
      <c r="R12" s="88"/>
    </row>
    <row r="13" spans="1:18" s="4" customFormat="1" ht="24.75" customHeight="1" thickBot="1">
      <c r="A13" s="279" t="s">
        <v>99</v>
      </c>
      <c r="B13" s="171" t="s">
        <v>103</v>
      </c>
      <c r="C13" s="100">
        <f aca="true" t="shared" si="2" ref="C13:M15">C7+C10</f>
        <v>1835707</v>
      </c>
      <c r="D13" s="100">
        <f t="shared" si="2"/>
        <v>1032</v>
      </c>
      <c r="E13" s="100">
        <f>E7+E10</f>
        <v>332</v>
      </c>
      <c r="F13" s="57">
        <f t="shared" si="2"/>
        <v>1837071</v>
      </c>
      <c r="G13" s="100">
        <f t="shared" si="2"/>
        <v>0</v>
      </c>
      <c r="H13" s="100">
        <f t="shared" si="2"/>
        <v>62006</v>
      </c>
      <c r="I13" s="100">
        <f t="shared" si="2"/>
        <v>2226</v>
      </c>
      <c r="J13" s="100">
        <f t="shared" si="2"/>
        <v>11224</v>
      </c>
      <c r="K13" s="100">
        <f t="shared" si="2"/>
        <v>5996</v>
      </c>
      <c r="L13" s="57">
        <f>L7+L10</f>
        <v>81452</v>
      </c>
      <c r="M13" s="57">
        <f>M7+M10</f>
        <v>1918523</v>
      </c>
      <c r="N13" s="172" t="s">
        <v>102</v>
      </c>
      <c r="O13" s="284" t="s">
        <v>100</v>
      </c>
      <c r="P13" s="203"/>
      <c r="Q13" s="44"/>
      <c r="R13" s="88"/>
    </row>
    <row r="14" spans="1:18" s="4" customFormat="1" ht="24.75" customHeight="1">
      <c r="A14" s="280"/>
      <c r="B14" s="155" t="s">
        <v>104</v>
      </c>
      <c r="C14" s="102">
        <f t="shared" si="2"/>
        <v>293059</v>
      </c>
      <c r="D14" s="102">
        <f t="shared" si="2"/>
        <v>1452</v>
      </c>
      <c r="E14" s="102">
        <f>E8+E11</f>
        <v>148</v>
      </c>
      <c r="F14" s="59">
        <f t="shared" si="2"/>
        <v>294659</v>
      </c>
      <c r="G14" s="102">
        <f t="shared" si="2"/>
        <v>134316</v>
      </c>
      <c r="H14" s="102">
        <f t="shared" si="2"/>
        <v>58461</v>
      </c>
      <c r="I14" s="102">
        <f t="shared" si="2"/>
        <v>4140</v>
      </c>
      <c r="J14" s="102">
        <f t="shared" si="2"/>
        <v>6693</v>
      </c>
      <c r="K14" s="102">
        <f t="shared" si="2"/>
        <v>6292</v>
      </c>
      <c r="L14" s="59">
        <f>L8+L11</f>
        <v>209902</v>
      </c>
      <c r="M14" s="59">
        <f t="shared" si="2"/>
        <v>504561</v>
      </c>
      <c r="N14" s="156" t="s">
        <v>101</v>
      </c>
      <c r="O14" s="285"/>
      <c r="P14" s="203"/>
      <c r="Q14" s="44"/>
      <c r="R14" s="88"/>
    </row>
    <row r="15" spans="1:18" s="4" customFormat="1" ht="24.75" customHeight="1">
      <c r="A15" s="281"/>
      <c r="B15" s="157" t="s">
        <v>99</v>
      </c>
      <c r="C15" s="158">
        <f t="shared" si="2"/>
        <v>2128766</v>
      </c>
      <c r="D15" s="158">
        <f t="shared" si="2"/>
        <v>2484</v>
      </c>
      <c r="E15" s="158">
        <f t="shared" si="2"/>
        <v>480</v>
      </c>
      <c r="F15" s="158">
        <f t="shared" si="2"/>
        <v>2131730</v>
      </c>
      <c r="G15" s="158">
        <f t="shared" si="2"/>
        <v>134316</v>
      </c>
      <c r="H15" s="158">
        <f t="shared" si="2"/>
        <v>120467</v>
      </c>
      <c r="I15" s="158">
        <f t="shared" si="2"/>
        <v>6366</v>
      </c>
      <c r="J15" s="158">
        <f t="shared" si="2"/>
        <v>17917</v>
      </c>
      <c r="K15" s="158">
        <f t="shared" si="2"/>
        <v>12288</v>
      </c>
      <c r="L15" s="158">
        <f t="shared" si="2"/>
        <v>291354</v>
      </c>
      <c r="M15" s="158">
        <f t="shared" si="2"/>
        <v>2423084</v>
      </c>
      <c r="N15" s="159" t="s">
        <v>100</v>
      </c>
      <c r="O15" s="286"/>
      <c r="P15" s="203"/>
      <c r="Q15" s="44"/>
      <c r="R15" s="88"/>
    </row>
    <row r="16" ht="12.75">
      <c r="R16" s="88"/>
    </row>
  </sheetData>
  <sheetProtection/>
  <mergeCells count="16">
    <mergeCell ref="A10:A12"/>
    <mergeCell ref="A5:A6"/>
    <mergeCell ref="A13:A15"/>
    <mergeCell ref="N5:N6"/>
    <mergeCell ref="O5:O6"/>
    <mergeCell ref="O13:O15"/>
    <mergeCell ref="O7:O9"/>
    <mergeCell ref="O10:O12"/>
    <mergeCell ref="A7:A9"/>
    <mergeCell ref="A1:O1"/>
    <mergeCell ref="A2:O2"/>
    <mergeCell ref="M5:M6"/>
    <mergeCell ref="C5:F5"/>
    <mergeCell ref="G5:L5"/>
    <mergeCell ref="B5:B6"/>
    <mergeCell ref="A3:O3"/>
  </mergeCells>
  <printOptions horizontalCentered="1" verticalCentered="1"/>
  <pageMargins left="0" right="0" top="0" bottom="0" header="0" footer="0"/>
  <pageSetup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E8" sqref="E8:F10"/>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9.5" customHeight="1">
      <c r="A1" s="294" t="s">
        <v>231</v>
      </c>
      <c r="B1" s="294"/>
      <c r="C1" s="294"/>
      <c r="D1" s="294"/>
      <c r="E1" s="294"/>
      <c r="F1" s="294"/>
      <c r="G1" s="294"/>
      <c r="H1" s="294"/>
      <c r="I1" s="294"/>
      <c r="J1" s="294"/>
      <c r="K1" s="294"/>
      <c r="L1" s="14"/>
      <c r="M1" s="14"/>
      <c r="N1" s="14"/>
      <c r="O1" s="14"/>
      <c r="P1" s="14"/>
      <c r="Q1" s="14"/>
      <c r="R1" s="14"/>
    </row>
    <row r="2" spans="1:18" s="17" customFormat="1" ht="33" customHeight="1">
      <c r="A2" s="267" t="s">
        <v>233</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58</v>
      </c>
      <c r="B4" s="180"/>
      <c r="C4" s="180"/>
      <c r="D4" s="180"/>
      <c r="E4" s="180"/>
      <c r="F4" s="180"/>
      <c r="G4" s="180"/>
      <c r="H4" s="180"/>
      <c r="I4" s="180"/>
      <c r="J4" s="180"/>
      <c r="K4" s="180" t="s">
        <v>292</v>
      </c>
      <c r="L4" s="3"/>
      <c r="M4" s="3"/>
      <c r="N4" s="3"/>
      <c r="O4" s="3"/>
      <c r="P4" s="3"/>
      <c r="Q4" s="3"/>
      <c r="R4" s="3"/>
    </row>
    <row r="5" spans="1:15" s="21" customFormat="1" ht="31.5" customHeight="1">
      <c r="A5" s="295" t="s">
        <v>11</v>
      </c>
      <c r="B5" s="290" t="s">
        <v>264</v>
      </c>
      <c r="C5" s="290"/>
      <c r="D5" s="290"/>
      <c r="E5" s="290" t="s">
        <v>265</v>
      </c>
      <c r="F5" s="290"/>
      <c r="G5" s="290"/>
      <c r="H5" s="290" t="s">
        <v>266</v>
      </c>
      <c r="I5" s="290"/>
      <c r="J5" s="290"/>
      <c r="K5" s="291" t="s">
        <v>82</v>
      </c>
      <c r="L5" s="20"/>
      <c r="M5" s="20"/>
      <c r="N5" s="20"/>
      <c r="O5" s="20"/>
    </row>
    <row r="6" spans="1:15" ht="15.75" customHeight="1">
      <c r="A6" s="296"/>
      <c r="B6" s="116" t="s">
        <v>103</v>
      </c>
      <c r="C6" s="116" t="s">
        <v>104</v>
      </c>
      <c r="D6" s="116" t="s">
        <v>99</v>
      </c>
      <c r="E6" s="116" t="s">
        <v>103</v>
      </c>
      <c r="F6" s="116" t="s">
        <v>104</v>
      </c>
      <c r="G6" s="116" t="s">
        <v>99</v>
      </c>
      <c r="H6" s="116" t="s">
        <v>103</v>
      </c>
      <c r="I6" s="116" t="s">
        <v>104</v>
      </c>
      <c r="J6" s="116" t="s">
        <v>99</v>
      </c>
      <c r="K6" s="292"/>
      <c r="L6" s="18"/>
      <c r="M6" s="18"/>
      <c r="N6" s="18"/>
      <c r="O6" s="18"/>
    </row>
    <row r="7" spans="1:15" ht="15" customHeight="1">
      <c r="A7" s="297"/>
      <c r="B7" s="55" t="s">
        <v>102</v>
      </c>
      <c r="C7" s="55" t="s">
        <v>101</v>
      </c>
      <c r="D7" s="111" t="s">
        <v>100</v>
      </c>
      <c r="E7" s="55" t="s">
        <v>102</v>
      </c>
      <c r="F7" s="55" t="s">
        <v>101</v>
      </c>
      <c r="G7" s="111" t="s">
        <v>100</v>
      </c>
      <c r="H7" s="174" t="s">
        <v>102</v>
      </c>
      <c r="I7" s="174" t="s">
        <v>101</v>
      </c>
      <c r="J7" s="111" t="s">
        <v>100</v>
      </c>
      <c r="K7" s="293"/>
      <c r="L7" s="18"/>
      <c r="M7" s="18"/>
      <c r="N7" s="18"/>
      <c r="O7" s="18"/>
    </row>
    <row r="8" spans="1:15" ht="34.5" customHeight="1" thickBot="1">
      <c r="A8" s="34" t="s">
        <v>13</v>
      </c>
      <c r="B8" s="60">
        <v>3201</v>
      </c>
      <c r="C8" s="60">
        <v>128</v>
      </c>
      <c r="D8" s="64">
        <f>B8+C8</f>
        <v>3329</v>
      </c>
      <c r="E8" s="60">
        <v>3202</v>
      </c>
      <c r="F8" s="60">
        <v>296</v>
      </c>
      <c r="G8" s="81">
        <f>E8+F8</f>
        <v>3498</v>
      </c>
      <c r="H8" s="81">
        <f aca="true" t="shared" si="0" ref="H8:I10">B8+E8</f>
        <v>6403</v>
      </c>
      <c r="I8" s="65">
        <f t="shared" si="0"/>
        <v>424</v>
      </c>
      <c r="J8" s="66">
        <f>H8+I8</f>
        <v>6827</v>
      </c>
      <c r="K8" s="104" t="s">
        <v>12</v>
      </c>
      <c r="L8" s="18"/>
      <c r="M8" s="18"/>
      <c r="N8" s="18"/>
      <c r="O8" s="18"/>
    </row>
    <row r="9" spans="1:15" ht="34.5" customHeight="1" thickBot="1">
      <c r="A9" s="35" t="s">
        <v>15</v>
      </c>
      <c r="B9" s="61">
        <v>64</v>
      </c>
      <c r="C9" s="61">
        <v>0</v>
      </c>
      <c r="D9" s="67">
        <f>B9+C9</f>
        <v>64</v>
      </c>
      <c r="E9" s="61">
        <v>1034</v>
      </c>
      <c r="F9" s="61">
        <v>0</v>
      </c>
      <c r="G9" s="80">
        <f>E9+F9</f>
        <v>1034</v>
      </c>
      <c r="H9" s="80">
        <f t="shared" si="0"/>
        <v>1098</v>
      </c>
      <c r="I9" s="68">
        <f t="shared" si="0"/>
        <v>0</v>
      </c>
      <c r="J9" s="68">
        <f>H9+I9</f>
        <v>1098</v>
      </c>
      <c r="K9" s="105" t="s">
        <v>14</v>
      </c>
      <c r="L9" s="18"/>
      <c r="M9" s="18"/>
      <c r="N9" s="18"/>
      <c r="O9" s="18"/>
    </row>
    <row r="10" spans="1:15" ht="34.5" customHeight="1">
      <c r="A10" s="182" t="s">
        <v>17</v>
      </c>
      <c r="B10" s="62">
        <v>66878</v>
      </c>
      <c r="C10" s="62">
        <v>40110</v>
      </c>
      <c r="D10" s="85">
        <f>B10+C10</f>
        <v>106988</v>
      </c>
      <c r="E10" s="62">
        <v>1761660</v>
      </c>
      <c r="F10" s="62">
        <v>252673</v>
      </c>
      <c r="G10" s="183">
        <f>E10+F10</f>
        <v>2014333</v>
      </c>
      <c r="H10" s="183">
        <f t="shared" si="0"/>
        <v>1828538</v>
      </c>
      <c r="I10" s="103">
        <f t="shared" si="0"/>
        <v>292783</v>
      </c>
      <c r="J10" s="103">
        <f>H10+I10</f>
        <v>2121321</v>
      </c>
      <c r="K10" s="110" t="s">
        <v>16</v>
      </c>
      <c r="L10" s="18"/>
      <c r="M10" s="18"/>
      <c r="N10" s="18"/>
      <c r="O10" s="18"/>
    </row>
    <row r="11" spans="1:15" s="4" customFormat="1" ht="30" customHeight="1">
      <c r="A11" s="38" t="s">
        <v>99</v>
      </c>
      <c r="B11" s="63">
        <f aca="true" t="shared" si="1" ref="B11:I11">SUM(B8:B10)</f>
        <v>70143</v>
      </c>
      <c r="C11" s="63">
        <f t="shared" si="1"/>
        <v>40238</v>
      </c>
      <c r="D11" s="63">
        <f t="shared" si="1"/>
        <v>110381</v>
      </c>
      <c r="E11" s="63">
        <f t="shared" si="1"/>
        <v>1765896</v>
      </c>
      <c r="F11" s="63">
        <f t="shared" si="1"/>
        <v>252969</v>
      </c>
      <c r="G11" s="86">
        <f t="shared" si="1"/>
        <v>2018865</v>
      </c>
      <c r="H11" s="86">
        <f t="shared" si="1"/>
        <v>1836039</v>
      </c>
      <c r="I11" s="76">
        <f t="shared" si="1"/>
        <v>293207</v>
      </c>
      <c r="J11" s="76">
        <f>SUM(J8:J10)</f>
        <v>2129246</v>
      </c>
      <c r="K11" s="109"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B1">
      <selection activeCell="E29" sqref="E29:F29"/>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8">
      <c r="A1" s="294" t="s">
        <v>230</v>
      </c>
      <c r="B1" s="294"/>
      <c r="C1" s="294"/>
      <c r="D1" s="294"/>
      <c r="E1" s="294"/>
      <c r="F1" s="294"/>
      <c r="G1" s="294"/>
      <c r="H1" s="294"/>
      <c r="I1" s="294"/>
      <c r="J1" s="294"/>
      <c r="K1" s="294"/>
      <c r="L1" s="14"/>
      <c r="M1" s="14"/>
      <c r="N1" s="14"/>
      <c r="O1" s="14"/>
      <c r="P1" s="14"/>
      <c r="Q1" s="14"/>
      <c r="R1" s="14"/>
    </row>
    <row r="2" spans="1:18" s="17" customFormat="1" ht="33" customHeight="1">
      <c r="A2" s="267" t="s">
        <v>234</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61</v>
      </c>
      <c r="B4" s="180"/>
      <c r="C4" s="180"/>
      <c r="D4" s="180"/>
      <c r="E4" s="180"/>
      <c r="F4" s="180"/>
      <c r="G4" s="180"/>
      <c r="H4" s="180"/>
      <c r="I4" s="180"/>
      <c r="J4" s="180"/>
      <c r="K4" s="180" t="s">
        <v>62</v>
      </c>
      <c r="L4" s="3"/>
      <c r="M4" s="3"/>
      <c r="N4" s="3"/>
      <c r="O4" s="3"/>
      <c r="P4" s="3"/>
      <c r="Q4" s="3"/>
      <c r="R4" s="3"/>
    </row>
    <row r="5" spans="1:15" s="21" customFormat="1" ht="31.5" customHeight="1">
      <c r="A5" s="298" t="s">
        <v>33</v>
      </c>
      <c r="B5" s="290" t="s">
        <v>264</v>
      </c>
      <c r="C5" s="290"/>
      <c r="D5" s="290"/>
      <c r="E5" s="290" t="s">
        <v>265</v>
      </c>
      <c r="F5" s="290"/>
      <c r="G5" s="290"/>
      <c r="H5" s="290" t="s">
        <v>266</v>
      </c>
      <c r="I5" s="290"/>
      <c r="J5" s="290"/>
      <c r="K5" s="301" t="s">
        <v>32</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1" t="s">
        <v>100</v>
      </c>
      <c r="E7" s="55" t="s">
        <v>102</v>
      </c>
      <c r="F7" s="55" t="s">
        <v>101</v>
      </c>
      <c r="G7" s="111" t="s">
        <v>100</v>
      </c>
      <c r="H7" s="55" t="s">
        <v>102</v>
      </c>
      <c r="I7" s="55" t="s">
        <v>101</v>
      </c>
      <c r="J7" s="111" t="s">
        <v>100</v>
      </c>
      <c r="K7" s="303"/>
      <c r="L7" s="18"/>
      <c r="M7" s="18"/>
      <c r="N7" s="18"/>
      <c r="O7" s="18"/>
    </row>
    <row r="8" spans="1:15" ht="34.5" customHeight="1" thickBot="1">
      <c r="A8" s="34" t="s">
        <v>244</v>
      </c>
      <c r="B8" s="60">
        <v>9156</v>
      </c>
      <c r="C8" s="60">
        <v>2545</v>
      </c>
      <c r="D8" s="64">
        <f>B8+C8</f>
        <v>11701</v>
      </c>
      <c r="E8" s="60">
        <v>39807</v>
      </c>
      <c r="F8" s="60">
        <v>3513</v>
      </c>
      <c r="G8" s="81">
        <f>E8+F8</f>
        <v>43320</v>
      </c>
      <c r="H8" s="81">
        <f>B8+E8</f>
        <v>48963</v>
      </c>
      <c r="I8" s="65">
        <f>C8+F8</f>
        <v>6058</v>
      </c>
      <c r="J8" s="66">
        <f>H8+I8</f>
        <v>55021</v>
      </c>
      <c r="K8" s="104" t="s">
        <v>18</v>
      </c>
      <c r="L8" s="18"/>
      <c r="M8" s="18"/>
      <c r="N8" s="18"/>
      <c r="O8" s="18"/>
    </row>
    <row r="9" spans="1:15" ht="34.5" customHeight="1" thickBot="1">
      <c r="A9" s="35" t="s">
        <v>20</v>
      </c>
      <c r="B9" s="61">
        <v>16559</v>
      </c>
      <c r="C9" s="61">
        <v>19039</v>
      </c>
      <c r="D9" s="67">
        <f aca="true" t="shared" si="0" ref="D9:D16">B9+C9</f>
        <v>35598</v>
      </c>
      <c r="E9" s="61">
        <v>157400</v>
      </c>
      <c r="F9" s="61">
        <v>46325</v>
      </c>
      <c r="G9" s="80">
        <f aca="true" t="shared" si="1" ref="G9:G16">E9+F9</f>
        <v>203725</v>
      </c>
      <c r="H9" s="80">
        <f aca="true" t="shared" si="2" ref="H9:H16">B9+E9</f>
        <v>173959</v>
      </c>
      <c r="I9" s="68">
        <f aca="true" t="shared" si="3" ref="I9:I16">C9+F9</f>
        <v>65364</v>
      </c>
      <c r="J9" s="68">
        <f aca="true" t="shared" si="4" ref="J9:J16">H9+I9</f>
        <v>239323</v>
      </c>
      <c r="K9" s="105" t="s">
        <v>19</v>
      </c>
      <c r="L9" s="18"/>
      <c r="M9" s="18"/>
      <c r="N9" s="18"/>
      <c r="O9" s="18"/>
    </row>
    <row r="10" spans="1:15" ht="34.5" customHeight="1" thickBot="1">
      <c r="A10" s="34" t="s">
        <v>22</v>
      </c>
      <c r="B10" s="60">
        <v>14359</v>
      </c>
      <c r="C10" s="60">
        <v>5270</v>
      </c>
      <c r="D10" s="64">
        <f t="shared" si="0"/>
        <v>19629</v>
      </c>
      <c r="E10" s="60">
        <v>142915</v>
      </c>
      <c r="F10" s="60">
        <v>12036</v>
      </c>
      <c r="G10" s="81">
        <f t="shared" si="1"/>
        <v>154951</v>
      </c>
      <c r="H10" s="81">
        <f t="shared" si="2"/>
        <v>157274</v>
      </c>
      <c r="I10" s="65">
        <f t="shared" si="3"/>
        <v>17306</v>
      </c>
      <c r="J10" s="66">
        <f t="shared" si="4"/>
        <v>174580</v>
      </c>
      <c r="K10" s="104" t="s">
        <v>21</v>
      </c>
      <c r="L10" s="18"/>
      <c r="M10" s="18"/>
      <c r="N10" s="18"/>
      <c r="O10" s="18"/>
    </row>
    <row r="11" spans="1:15" ht="34.5" customHeight="1" thickBot="1">
      <c r="A11" s="35" t="s">
        <v>24</v>
      </c>
      <c r="B11" s="61">
        <v>21933</v>
      </c>
      <c r="C11" s="61">
        <v>12400</v>
      </c>
      <c r="D11" s="67">
        <f t="shared" si="0"/>
        <v>34333</v>
      </c>
      <c r="E11" s="61">
        <v>74173</v>
      </c>
      <c r="F11" s="61">
        <v>23477</v>
      </c>
      <c r="G11" s="80">
        <f t="shared" si="1"/>
        <v>97650</v>
      </c>
      <c r="H11" s="80">
        <f t="shared" si="2"/>
        <v>96106</v>
      </c>
      <c r="I11" s="68">
        <f t="shared" si="3"/>
        <v>35877</v>
      </c>
      <c r="J11" s="68">
        <f t="shared" si="4"/>
        <v>131983</v>
      </c>
      <c r="K11" s="105" t="s">
        <v>23</v>
      </c>
      <c r="L11" s="18"/>
      <c r="M11" s="18"/>
      <c r="N11" s="18"/>
      <c r="O11" s="18"/>
    </row>
    <row r="12" spans="1:15" ht="34.5" customHeight="1" thickBot="1">
      <c r="A12" s="34" t="s">
        <v>26</v>
      </c>
      <c r="B12" s="60">
        <v>2736</v>
      </c>
      <c r="C12" s="60">
        <v>808</v>
      </c>
      <c r="D12" s="64">
        <f t="shared" si="0"/>
        <v>3544</v>
      </c>
      <c r="E12" s="60">
        <v>123747</v>
      </c>
      <c r="F12" s="60">
        <v>50303</v>
      </c>
      <c r="G12" s="81">
        <f t="shared" si="1"/>
        <v>174050</v>
      </c>
      <c r="H12" s="81">
        <f t="shared" si="2"/>
        <v>126483</v>
      </c>
      <c r="I12" s="65">
        <f t="shared" si="3"/>
        <v>51111</v>
      </c>
      <c r="J12" s="66">
        <f t="shared" si="4"/>
        <v>177594</v>
      </c>
      <c r="K12" s="104" t="s">
        <v>25</v>
      </c>
      <c r="L12" s="18"/>
      <c r="M12" s="18"/>
      <c r="N12" s="18"/>
      <c r="O12" s="18"/>
    </row>
    <row r="13" spans="1:15" ht="34.5" customHeight="1" thickBot="1">
      <c r="A13" s="35" t="s">
        <v>245</v>
      </c>
      <c r="B13" s="61">
        <v>0</v>
      </c>
      <c r="C13" s="61">
        <v>0</v>
      </c>
      <c r="D13" s="67">
        <f t="shared" si="0"/>
        <v>0</v>
      </c>
      <c r="E13" s="61">
        <v>24762</v>
      </c>
      <c r="F13" s="61">
        <v>0</v>
      </c>
      <c r="G13" s="80">
        <f t="shared" si="1"/>
        <v>24762</v>
      </c>
      <c r="H13" s="80">
        <f t="shared" si="2"/>
        <v>24762</v>
      </c>
      <c r="I13" s="68">
        <f t="shared" si="3"/>
        <v>0</v>
      </c>
      <c r="J13" s="68">
        <f t="shared" si="4"/>
        <v>24762</v>
      </c>
      <c r="K13" s="105" t="s">
        <v>27</v>
      </c>
      <c r="L13" s="18"/>
      <c r="M13" s="18"/>
      <c r="N13" s="18"/>
      <c r="O13" s="18"/>
    </row>
    <row r="14" spans="1:15" ht="34.5" customHeight="1" thickBot="1">
      <c r="A14" s="34" t="s">
        <v>247</v>
      </c>
      <c r="B14" s="60">
        <v>2528</v>
      </c>
      <c r="C14" s="60">
        <v>0</v>
      </c>
      <c r="D14" s="64">
        <f t="shared" si="0"/>
        <v>2528</v>
      </c>
      <c r="E14" s="60">
        <v>663301</v>
      </c>
      <c r="F14" s="60">
        <v>298</v>
      </c>
      <c r="G14" s="81">
        <f t="shared" si="1"/>
        <v>663599</v>
      </c>
      <c r="H14" s="81">
        <f t="shared" si="2"/>
        <v>665829</v>
      </c>
      <c r="I14" s="65">
        <f t="shared" si="3"/>
        <v>298</v>
      </c>
      <c r="J14" s="66">
        <f t="shared" si="4"/>
        <v>666127</v>
      </c>
      <c r="K14" s="104" t="s">
        <v>28</v>
      </c>
      <c r="L14" s="18"/>
      <c r="M14" s="18"/>
      <c r="N14" s="18"/>
      <c r="O14" s="18"/>
    </row>
    <row r="15" spans="1:15" ht="34.5" customHeight="1" thickBot="1">
      <c r="A15" s="35" t="s">
        <v>246</v>
      </c>
      <c r="B15" s="61">
        <v>1944</v>
      </c>
      <c r="C15" s="61">
        <v>0</v>
      </c>
      <c r="D15" s="67">
        <f t="shared" si="0"/>
        <v>1944</v>
      </c>
      <c r="E15" s="61">
        <v>272682</v>
      </c>
      <c r="F15" s="61">
        <v>496</v>
      </c>
      <c r="G15" s="80">
        <f t="shared" si="1"/>
        <v>273178</v>
      </c>
      <c r="H15" s="80">
        <f t="shared" si="2"/>
        <v>274626</v>
      </c>
      <c r="I15" s="68">
        <f t="shared" si="3"/>
        <v>496</v>
      </c>
      <c r="J15" s="68">
        <f t="shared" si="4"/>
        <v>275122</v>
      </c>
      <c r="K15" s="105" t="s">
        <v>29</v>
      </c>
      <c r="L15" s="18"/>
      <c r="M15" s="18"/>
      <c r="N15" s="18"/>
      <c r="O15" s="18"/>
    </row>
    <row r="16" spans="1:15" ht="34.5" customHeight="1">
      <c r="A16" s="36" t="s">
        <v>31</v>
      </c>
      <c r="B16" s="72">
        <v>928</v>
      </c>
      <c r="C16" s="72">
        <v>176</v>
      </c>
      <c r="D16" s="73">
        <f t="shared" si="0"/>
        <v>1104</v>
      </c>
      <c r="E16" s="72">
        <v>267109</v>
      </c>
      <c r="F16" s="72">
        <v>116521</v>
      </c>
      <c r="G16" s="107">
        <f t="shared" si="1"/>
        <v>383630</v>
      </c>
      <c r="H16" s="107">
        <f t="shared" si="2"/>
        <v>268037</v>
      </c>
      <c r="I16" s="74">
        <f t="shared" si="3"/>
        <v>116697</v>
      </c>
      <c r="J16" s="75">
        <f t="shared" si="4"/>
        <v>384734</v>
      </c>
      <c r="K16" s="108" t="s">
        <v>30</v>
      </c>
      <c r="L16" s="18"/>
      <c r="M16" s="18"/>
      <c r="N16" s="18"/>
      <c r="O16" s="18"/>
    </row>
    <row r="17" spans="1:15" s="4" customFormat="1" ht="30" customHeight="1">
      <c r="A17" s="38" t="s">
        <v>99</v>
      </c>
      <c r="B17" s="63">
        <f>SUM(B8:B16)</f>
        <v>70143</v>
      </c>
      <c r="C17" s="63">
        <f aca="true" t="shared" si="5" ref="C17:J17">SUM(C8:C16)</f>
        <v>40238</v>
      </c>
      <c r="D17" s="63">
        <f t="shared" si="5"/>
        <v>110381</v>
      </c>
      <c r="E17" s="63">
        <f>SUM(E8:E16)</f>
        <v>1765896</v>
      </c>
      <c r="F17" s="63">
        <f t="shared" si="5"/>
        <v>252969</v>
      </c>
      <c r="G17" s="86">
        <f t="shared" si="5"/>
        <v>2018865</v>
      </c>
      <c r="H17" s="86">
        <f t="shared" si="5"/>
        <v>1836039</v>
      </c>
      <c r="I17" s="76">
        <f t="shared" si="5"/>
        <v>293207</v>
      </c>
      <c r="J17" s="76">
        <f t="shared" si="5"/>
        <v>2129246</v>
      </c>
      <c r="K17" s="109"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3" ht="52.5">
      <c r="A23" s="18" t="s">
        <v>276</v>
      </c>
      <c r="B23" s="43">
        <v>24.762</v>
      </c>
      <c r="C23" s="43">
        <v>0</v>
      </c>
    </row>
    <row r="24" spans="1:3" ht="66">
      <c r="A24" s="18" t="s">
        <v>277</v>
      </c>
      <c r="B24" s="43">
        <v>48.963</v>
      </c>
      <c r="C24" s="43">
        <v>6.058</v>
      </c>
    </row>
    <row r="25" spans="1:3" ht="26.25">
      <c r="A25" s="18" t="s">
        <v>278</v>
      </c>
      <c r="B25" s="43">
        <v>96.106</v>
      </c>
      <c r="C25" s="43">
        <v>35.877</v>
      </c>
    </row>
    <row r="26" spans="1:3" ht="52.5">
      <c r="A26" s="18" t="s">
        <v>281</v>
      </c>
      <c r="B26" s="43">
        <v>126.483</v>
      </c>
      <c r="C26" s="43">
        <v>51.111</v>
      </c>
    </row>
    <row r="27" spans="1:3" ht="39">
      <c r="A27" s="18" t="s">
        <v>279</v>
      </c>
      <c r="B27" s="43">
        <v>157.274</v>
      </c>
      <c r="C27" s="43">
        <v>17.306</v>
      </c>
    </row>
    <row r="28" spans="1:3" ht="26.25">
      <c r="A28" s="18" t="s">
        <v>280</v>
      </c>
      <c r="B28" s="43">
        <v>173.959</v>
      </c>
      <c r="C28" s="43">
        <v>65.364</v>
      </c>
    </row>
    <row r="29" spans="1:7" ht="26.25">
      <c r="A29" s="18" t="s">
        <v>283</v>
      </c>
      <c r="B29" s="43">
        <f>H16/1000</f>
        <v>268.037</v>
      </c>
      <c r="C29" s="43">
        <f>I16/1000</f>
        <v>116.697</v>
      </c>
      <c r="E29" s="19" t="s">
        <v>283</v>
      </c>
      <c r="F29" s="19">
        <v>268.037</v>
      </c>
      <c r="G29" s="19">
        <v>116.697</v>
      </c>
    </row>
    <row r="30" spans="1:7" ht="39">
      <c r="A30" s="18" t="s">
        <v>282</v>
      </c>
      <c r="B30" s="43">
        <f>H15/1000</f>
        <v>274.626</v>
      </c>
      <c r="C30" s="43">
        <f>I15/1000</f>
        <v>0.496</v>
      </c>
      <c r="E30" s="19" t="s">
        <v>282</v>
      </c>
      <c r="F30" s="19">
        <v>274.626</v>
      </c>
      <c r="G30" s="19">
        <v>0.496</v>
      </c>
    </row>
    <row r="31" spans="1:7" ht="39">
      <c r="A31" s="18" t="s">
        <v>284</v>
      </c>
      <c r="B31" s="43">
        <f>H14/1000</f>
        <v>665.829</v>
      </c>
      <c r="C31" s="43">
        <f>I14/1000</f>
        <v>0.298</v>
      </c>
      <c r="E31" s="19" t="s">
        <v>284</v>
      </c>
      <c r="F31" s="19">
        <v>665.829</v>
      </c>
      <c r="G31" s="19">
        <v>0.298</v>
      </c>
    </row>
    <row r="32" spans="2:3" ht="12.75">
      <c r="B32" s="43">
        <f>SUM(B23:B31)</f>
        <v>1836.039</v>
      </c>
      <c r="C32" s="43">
        <f>SUM(C23:C31)</f>
        <v>293.207</v>
      </c>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
      <selection activeCell="E8" sqref="E8:F18"/>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4" t="s">
        <v>229</v>
      </c>
      <c r="B1" s="294"/>
      <c r="C1" s="294"/>
      <c r="D1" s="294"/>
      <c r="E1" s="294"/>
      <c r="F1" s="294"/>
      <c r="G1" s="294"/>
      <c r="H1" s="294"/>
      <c r="I1" s="294"/>
      <c r="J1" s="294"/>
      <c r="K1" s="294"/>
      <c r="L1" s="14"/>
      <c r="M1" s="14"/>
      <c r="N1" s="14"/>
      <c r="O1" s="14"/>
      <c r="P1" s="14"/>
      <c r="Q1" s="14"/>
      <c r="R1" s="14"/>
    </row>
    <row r="2" spans="1:18" s="17" customFormat="1" ht="33" customHeight="1">
      <c r="A2" s="267" t="s">
        <v>235</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
      <c r="A4" s="181" t="s">
        <v>304</v>
      </c>
      <c r="B4" s="180"/>
      <c r="C4" s="180"/>
      <c r="D4" s="180"/>
      <c r="E4" s="180"/>
      <c r="F4" s="180"/>
      <c r="G4" s="180"/>
      <c r="H4" s="180"/>
      <c r="I4" s="180"/>
      <c r="J4" s="180"/>
      <c r="K4" s="180" t="s">
        <v>305</v>
      </c>
      <c r="L4" s="3"/>
      <c r="M4" s="3"/>
      <c r="N4" s="3"/>
      <c r="O4" s="3"/>
      <c r="P4" s="3"/>
      <c r="Q4" s="3"/>
      <c r="R4" s="3"/>
    </row>
    <row r="5" spans="1:15" s="21" customFormat="1" ht="31.5" customHeight="1">
      <c r="A5" s="298" t="s">
        <v>63</v>
      </c>
      <c r="B5" s="290" t="s">
        <v>264</v>
      </c>
      <c r="C5" s="290"/>
      <c r="D5" s="290"/>
      <c r="E5" s="290" t="s">
        <v>265</v>
      </c>
      <c r="F5" s="290"/>
      <c r="G5" s="290"/>
      <c r="H5" s="290" t="s">
        <v>266</v>
      </c>
      <c r="I5" s="290"/>
      <c r="J5" s="290"/>
      <c r="K5" s="301" t="s">
        <v>64</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3" t="s">
        <v>100</v>
      </c>
      <c r="E7" s="55" t="s">
        <v>102</v>
      </c>
      <c r="F7" s="55" t="s">
        <v>101</v>
      </c>
      <c r="G7" s="113" t="s">
        <v>100</v>
      </c>
      <c r="H7" s="173" t="s">
        <v>102</v>
      </c>
      <c r="I7" s="173" t="s">
        <v>101</v>
      </c>
      <c r="J7" s="113" t="s">
        <v>100</v>
      </c>
      <c r="K7" s="303"/>
      <c r="L7" s="18"/>
      <c r="M7" s="18"/>
      <c r="N7" s="18"/>
      <c r="O7" s="18"/>
    </row>
    <row r="8" spans="1:15" ht="25.5" customHeight="1" thickBot="1">
      <c r="A8" s="50" t="s">
        <v>109</v>
      </c>
      <c r="B8" s="60">
        <v>1024</v>
      </c>
      <c r="C8" s="60">
        <v>128</v>
      </c>
      <c r="D8" s="64">
        <f>SUM(B8:C8)</f>
        <v>1152</v>
      </c>
      <c r="E8" s="60">
        <v>6359</v>
      </c>
      <c r="F8" s="60">
        <v>4427</v>
      </c>
      <c r="G8" s="64">
        <f>SUM(E8:F8)</f>
        <v>10786</v>
      </c>
      <c r="H8" s="64">
        <f>SUM(B8+E8)</f>
        <v>7383</v>
      </c>
      <c r="I8" s="64">
        <f>SUM(C8+F8)</f>
        <v>4555</v>
      </c>
      <c r="J8" s="64">
        <f>SUM(D8+G8)</f>
        <v>11938</v>
      </c>
      <c r="K8" s="148" t="s">
        <v>109</v>
      </c>
      <c r="L8" s="18"/>
      <c r="M8" s="18"/>
      <c r="N8" s="18"/>
      <c r="O8" s="18"/>
    </row>
    <row r="9" spans="1:15" ht="25.5" customHeight="1" thickBot="1" thickTop="1">
      <c r="A9" s="48" t="s">
        <v>110</v>
      </c>
      <c r="B9" s="61">
        <v>9301</v>
      </c>
      <c r="C9" s="61">
        <v>2785</v>
      </c>
      <c r="D9" s="67">
        <f aca="true" t="shared" si="0" ref="D9:D18">SUM(B9:C9)</f>
        <v>12086</v>
      </c>
      <c r="E9" s="61">
        <v>177645</v>
      </c>
      <c r="F9" s="61">
        <v>33481</v>
      </c>
      <c r="G9" s="67">
        <f aca="true" t="shared" si="1" ref="G9:G18">SUM(E9:F9)</f>
        <v>211126</v>
      </c>
      <c r="H9" s="67">
        <f aca="true" t="shared" si="2" ref="H9:H18">SUM(B9+E9)</f>
        <v>186946</v>
      </c>
      <c r="I9" s="67">
        <f aca="true" t="shared" si="3" ref="I9:I18">SUM(C9+F9)</f>
        <v>36266</v>
      </c>
      <c r="J9" s="67">
        <f aca="true" t="shared" si="4" ref="J9:J18">SUM(D9+G9)</f>
        <v>223212</v>
      </c>
      <c r="K9" s="149" t="s">
        <v>110</v>
      </c>
      <c r="L9" s="18"/>
      <c r="M9" s="18"/>
      <c r="N9" s="18"/>
      <c r="O9" s="18"/>
    </row>
    <row r="10" spans="1:15" ht="25.5" customHeight="1" thickBot="1" thickTop="1">
      <c r="A10" s="49" t="s">
        <v>111</v>
      </c>
      <c r="B10" s="60">
        <v>13509</v>
      </c>
      <c r="C10" s="60">
        <v>8856</v>
      </c>
      <c r="D10" s="64">
        <f t="shared" si="0"/>
        <v>22365</v>
      </c>
      <c r="E10" s="60">
        <v>269826</v>
      </c>
      <c r="F10" s="60">
        <v>40375</v>
      </c>
      <c r="G10" s="64">
        <f t="shared" si="1"/>
        <v>310201</v>
      </c>
      <c r="H10" s="64">
        <f t="shared" si="2"/>
        <v>283335</v>
      </c>
      <c r="I10" s="64">
        <f t="shared" si="3"/>
        <v>49231</v>
      </c>
      <c r="J10" s="64">
        <f t="shared" si="4"/>
        <v>332566</v>
      </c>
      <c r="K10" s="148" t="s">
        <v>111</v>
      </c>
      <c r="L10" s="18"/>
      <c r="M10" s="18"/>
      <c r="N10" s="18"/>
      <c r="O10" s="18"/>
    </row>
    <row r="11" spans="1:15" ht="25.5" customHeight="1" thickBot="1" thickTop="1">
      <c r="A11" s="48" t="s">
        <v>112</v>
      </c>
      <c r="B11" s="61">
        <v>11617</v>
      </c>
      <c r="C11" s="61">
        <v>8221</v>
      </c>
      <c r="D11" s="67">
        <f t="shared" si="0"/>
        <v>19838</v>
      </c>
      <c r="E11" s="61">
        <v>386790</v>
      </c>
      <c r="F11" s="61">
        <v>51191</v>
      </c>
      <c r="G11" s="67">
        <f t="shared" si="1"/>
        <v>437981</v>
      </c>
      <c r="H11" s="67">
        <f t="shared" si="2"/>
        <v>398407</v>
      </c>
      <c r="I11" s="67">
        <f t="shared" si="3"/>
        <v>59412</v>
      </c>
      <c r="J11" s="67">
        <f t="shared" si="4"/>
        <v>457819</v>
      </c>
      <c r="K11" s="149" t="s">
        <v>112</v>
      </c>
      <c r="L11" s="18"/>
      <c r="M11" s="18"/>
      <c r="N11" s="18"/>
      <c r="O11" s="18"/>
    </row>
    <row r="12" spans="1:15" ht="25.5" customHeight="1" thickBot="1" thickTop="1">
      <c r="A12" s="49" t="s">
        <v>113</v>
      </c>
      <c r="B12" s="60">
        <v>7937</v>
      </c>
      <c r="C12" s="60">
        <v>6126</v>
      </c>
      <c r="D12" s="64">
        <f t="shared" si="0"/>
        <v>14063</v>
      </c>
      <c r="E12" s="60">
        <v>308666</v>
      </c>
      <c r="F12" s="60">
        <v>52204</v>
      </c>
      <c r="G12" s="64">
        <f t="shared" si="1"/>
        <v>360870</v>
      </c>
      <c r="H12" s="64">
        <f t="shared" si="2"/>
        <v>316603</v>
      </c>
      <c r="I12" s="64">
        <f t="shared" si="3"/>
        <v>58330</v>
      </c>
      <c r="J12" s="64">
        <f t="shared" si="4"/>
        <v>374933</v>
      </c>
      <c r="K12" s="148" t="s">
        <v>113</v>
      </c>
      <c r="L12" s="18"/>
      <c r="M12" s="18"/>
      <c r="N12" s="18"/>
      <c r="O12" s="18"/>
    </row>
    <row r="13" spans="1:15" ht="25.5" customHeight="1" thickBot="1" thickTop="1">
      <c r="A13" s="48" t="s">
        <v>114</v>
      </c>
      <c r="B13" s="61">
        <v>7233</v>
      </c>
      <c r="C13" s="61">
        <v>5897</v>
      </c>
      <c r="D13" s="67">
        <f t="shared" si="0"/>
        <v>13130</v>
      </c>
      <c r="E13" s="61">
        <v>257688</v>
      </c>
      <c r="F13" s="61">
        <v>35620</v>
      </c>
      <c r="G13" s="67">
        <f t="shared" si="1"/>
        <v>293308</v>
      </c>
      <c r="H13" s="67">
        <f t="shared" si="2"/>
        <v>264921</v>
      </c>
      <c r="I13" s="67">
        <f t="shared" si="3"/>
        <v>41517</v>
      </c>
      <c r="J13" s="67">
        <f t="shared" si="4"/>
        <v>306438</v>
      </c>
      <c r="K13" s="149" t="s">
        <v>114</v>
      </c>
      <c r="L13" s="18"/>
      <c r="M13" s="18"/>
      <c r="N13" s="18"/>
      <c r="O13" s="18"/>
    </row>
    <row r="14" spans="1:15" ht="25.5" customHeight="1" thickBot="1" thickTop="1">
      <c r="A14" s="49" t="s">
        <v>115</v>
      </c>
      <c r="B14" s="60">
        <v>5824</v>
      </c>
      <c r="C14" s="60">
        <v>3677</v>
      </c>
      <c r="D14" s="64">
        <f t="shared" si="0"/>
        <v>9501</v>
      </c>
      <c r="E14" s="60">
        <v>157147</v>
      </c>
      <c r="F14" s="60">
        <v>18198</v>
      </c>
      <c r="G14" s="64">
        <f t="shared" si="1"/>
        <v>175345</v>
      </c>
      <c r="H14" s="64">
        <f t="shared" si="2"/>
        <v>162971</v>
      </c>
      <c r="I14" s="64">
        <f t="shared" si="3"/>
        <v>21875</v>
      </c>
      <c r="J14" s="64">
        <f t="shared" si="4"/>
        <v>184846</v>
      </c>
      <c r="K14" s="148" t="s">
        <v>115</v>
      </c>
      <c r="L14" s="18"/>
      <c r="M14" s="18"/>
      <c r="N14" s="18"/>
      <c r="O14" s="18"/>
    </row>
    <row r="15" spans="1:15" ht="25.5" customHeight="1" thickBot="1" thickTop="1">
      <c r="A15" s="48" t="s">
        <v>116</v>
      </c>
      <c r="B15" s="61">
        <v>7010</v>
      </c>
      <c r="C15" s="61">
        <v>2850</v>
      </c>
      <c r="D15" s="67">
        <f t="shared" si="0"/>
        <v>9860</v>
      </c>
      <c r="E15" s="61">
        <v>121365</v>
      </c>
      <c r="F15" s="61">
        <v>10382</v>
      </c>
      <c r="G15" s="67">
        <f t="shared" si="1"/>
        <v>131747</v>
      </c>
      <c r="H15" s="67">
        <f t="shared" si="2"/>
        <v>128375</v>
      </c>
      <c r="I15" s="67">
        <f t="shared" si="3"/>
        <v>13232</v>
      </c>
      <c r="J15" s="67">
        <f t="shared" si="4"/>
        <v>141607</v>
      </c>
      <c r="K15" s="149" t="s">
        <v>116</v>
      </c>
      <c r="L15" s="18"/>
      <c r="M15" s="18"/>
      <c r="N15" s="18"/>
      <c r="O15" s="18"/>
    </row>
    <row r="16" spans="1:15" ht="25.5" customHeight="1" thickBot="1" thickTop="1">
      <c r="A16" s="49" t="s">
        <v>117</v>
      </c>
      <c r="B16" s="60">
        <v>4528</v>
      </c>
      <c r="C16" s="60">
        <v>1410</v>
      </c>
      <c r="D16" s="64">
        <f t="shared" si="0"/>
        <v>5938</v>
      </c>
      <c r="E16" s="60">
        <v>47627</v>
      </c>
      <c r="F16" s="60">
        <v>4617</v>
      </c>
      <c r="G16" s="64">
        <f t="shared" si="1"/>
        <v>52244</v>
      </c>
      <c r="H16" s="64">
        <f t="shared" si="2"/>
        <v>52155</v>
      </c>
      <c r="I16" s="64">
        <f t="shared" si="3"/>
        <v>6027</v>
      </c>
      <c r="J16" s="64">
        <f t="shared" si="4"/>
        <v>58182</v>
      </c>
      <c r="K16" s="148" t="s">
        <v>117</v>
      </c>
      <c r="L16" s="18"/>
      <c r="M16" s="18"/>
      <c r="N16" s="18"/>
      <c r="O16" s="18"/>
    </row>
    <row r="17" spans="1:15" ht="25.5" customHeight="1" thickBot="1" thickTop="1">
      <c r="A17" s="48" t="s">
        <v>118</v>
      </c>
      <c r="B17" s="61">
        <v>1504</v>
      </c>
      <c r="C17" s="61">
        <v>208</v>
      </c>
      <c r="D17" s="67">
        <f t="shared" si="0"/>
        <v>1712</v>
      </c>
      <c r="E17" s="61">
        <v>25642</v>
      </c>
      <c r="F17" s="61">
        <v>2082</v>
      </c>
      <c r="G17" s="67">
        <f t="shared" si="1"/>
        <v>27724</v>
      </c>
      <c r="H17" s="67">
        <f t="shared" si="2"/>
        <v>27146</v>
      </c>
      <c r="I17" s="67">
        <f t="shared" si="3"/>
        <v>2290</v>
      </c>
      <c r="J17" s="67">
        <f t="shared" si="4"/>
        <v>29436</v>
      </c>
      <c r="K17" s="149" t="s">
        <v>118</v>
      </c>
      <c r="L17" s="18"/>
      <c r="M17" s="18"/>
      <c r="N17" s="18"/>
      <c r="O17" s="18"/>
    </row>
    <row r="18" spans="1:15" ht="25.5" customHeight="1" thickTop="1">
      <c r="A18" s="51" t="s">
        <v>108</v>
      </c>
      <c r="B18" s="72">
        <v>656</v>
      </c>
      <c r="C18" s="72">
        <v>80</v>
      </c>
      <c r="D18" s="73">
        <f t="shared" si="0"/>
        <v>736</v>
      </c>
      <c r="E18" s="72">
        <v>7141</v>
      </c>
      <c r="F18" s="72">
        <v>392</v>
      </c>
      <c r="G18" s="73">
        <f t="shared" si="1"/>
        <v>7533</v>
      </c>
      <c r="H18" s="73">
        <f t="shared" si="2"/>
        <v>7797</v>
      </c>
      <c r="I18" s="73">
        <f t="shared" si="3"/>
        <v>472</v>
      </c>
      <c r="J18" s="73">
        <f t="shared" si="4"/>
        <v>8269</v>
      </c>
      <c r="K18" s="150" t="s">
        <v>108</v>
      </c>
      <c r="L18" s="18"/>
      <c r="M18" s="18"/>
      <c r="N18" s="18"/>
      <c r="O18" s="18"/>
    </row>
    <row r="19" spans="1:15" ht="25.5" customHeight="1">
      <c r="A19" s="151" t="s">
        <v>99</v>
      </c>
      <c r="B19" s="63">
        <f aca="true" t="shared" si="5" ref="B19:H19">SUM(B8:B18)</f>
        <v>70143</v>
      </c>
      <c r="C19" s="63">
        <f t="shared" si="5"/>
        <v>40238</v>
      </c>
      <c r="D19" s="63">
        <f>SUM(D8:D18)</f>
        <v>110381</v>
      </c>
      <c r="E19" s="63">
        <f t="shared" si="5"/>
        <v>1765896</v>
      </c>
      <c r="F19" s="63">
        <f t="shared" si="5"/>
        <v>252969</v>
      </c>
      <c r="G19" s="86">
        <f t="shared" si="5"/>
        <v>2018865</v>
      </c>
      <c r="H19" s="86">
        <f t="shared" si="5"/>
        <v>1836039</v>
      </c>
      <c r="I19" s="76">
        <f>SUM(I8:I18)</f>
        <v>293207</v>
      </c>
      <c r="J19" s="76">
        <f>SUM(J8:J18)</f>
        <v>2129246</v>
      </c>
      <c r="K19" s="152" t="s">
        <v>100</v>
      </c>
      <c r="L19" s="18"/>
      <c r="M19" s="18"/>
      <c r="N19" s="18"/>
      <c r="O19" s="18"/>
    </row>
    <row r="20" spans="1:11" ht="12.75">
      <c r="A20" s="19" t="s">
        <v>57</v>
      </c>
      <c r="K20" s="19" t="s">
        <v>83</v>
      </c>
    </row>
    <row r="23" spans="2:3" ht="12.75">
      <c r="B23" s="19" t="s">
        <v>164</v>
      </c>
      <c r="C23" s="19" t="s">
        <v>200</v>
      </c>
    </row>
    <row r="24" spans="1:3" ht="12.75">
      <c r="A24" s="19" t="s">
        <v>109</v>
      </c>
      <c r="B24" s="43">
        <f>H8</f>
        <v>7383</v>
      </c>
      <c r="C24" s="46">
        <f>I8</f>
        <v>4555</v>
      </c>
    </row>
    <row r="25" spans="1:3" ht="12.75">
      <c r="A25" s="19" t="s">
        <v>110</v>
      </c>
      <c r="B25" s="43">
        <f aca="true" t="shared" si="6" ref="B25:B33">H9</f>
        <v>186946</v>
      </c>
      <c r="C25" s="46">
        <f aca="true" t="shared" si="7" ref="C25:C34">I9</f>
        <v>36266</v>
      </c>
    </row>
    <row r="26" spans="1:3" ht="12.75">
      <c r="A26" s="19" t="s">
        <v>111</v>
      </c>
      <c r="B26" s="43">
        <f t="shared" si="6"/>
        <v>283335</v>
      </c>
      <c r="C26" s="46">
        <f t="shared" si="7"/>
        <v>49231</v>
      </c>
    </row>
    <row r="27" spans="1:3" ht="12.75">
      <c r="A27" s="19" t="s">
        <v>112</v>
      </c>
      <c r="B27" s="43">
        <f t="shared" si="6"/>
        <v>398407</v>
      </c>
      <c r="C27" s="46">
        <f t="shared" si="7"/>
        <v>59412</v>
      </c>
    </row>
    <row r="28" spans="1:3" ht="12.75">
      <c r="A28" s="19" t="s">
        <v>113</v>
      </c>
      <c r="B28" s="43">
        <f t="shared" si="6"/>
        <v>316603</v>
      </c>
      <c r="C28" s="46">
        <f t="shared" si="7"/>
        <v>58330</v>
      </c>
    </row>
    <row r="29" spans="1:3" ht="12.75">
      <c r="A29" s="19" t="s">
        <v>114</v>
      </c>
      <c r="B29" s="43">
        <f t="shared" si="6"/>
        <v>264921</v>
      </c>
      <c r="C29" s="46">
        <f t="shared" si="7"/>
        <v>41517</v>
      </c>
    </row>
    <row r="30" spans="1:3" ht="12.75">
      <c r="A30" s="19" t="s">
        <v>115</v>
      </c>
      <c r="B30" s="43">
        <f t="shared" si="6"/>
        <v>162971</v>
      </c>
      <c r="C30" s="46">
        <f t="shared" si="7"/>
        <v>21875</v>
      </c>
    </row>
    <row r="31" spans="1:3" ht="12.75">
      <c r="A31" s="19" t="s">
        <v>116</v>
      </c>
      <c r="B31" s="43">
        <f t="shared" si="6"/>
        <v>128375</v>
      </c>
      <c r="C31" s="46">
        <f t="shared" si="7"/>
        <v>13232</v>
      </c>
    </row>
    <row r="32" spans="1:3" ht="12.75">
      <c r="A32" s="19" t="s">
        <v>117</v>
      </c>
      <c r="B32" s="43">
        <f t="shared" si="6"/>
        <v>52155</v>
      </c>
      <c r="C32" s="46">
        <f t="shared" si="7"/>
        <v>6027</v>
      </c>
    </row>
    <row r="33" spans="1:3" ht="12.75">
      <c r="A33" s="19" t="s">
        <v>118</v>
      </c>
      <c r="B33" s="43">
        <f t="shared" si="6"/>
        <v>27146</v>
      </c>
      <c r="C33" s="46">
        <f t="shared" si="7"/>
        <v>2290</v>
      </c>
    </row>
    <row r="34" spans="1:3" ht="12.75">
      <c r="A34" s="19" t="s">
        <v>108</v>
      </c>
      <c r="B34" s="43">
        <f>H18</f>
        <v>7797</v>
      </c>
      <c r="C34" s="46">
        <f t="shared" si="7"/>
        <v>472</v>
      </c>
    </row>
    <row r="35" spans="2:3" ht="12.75">
      <c r="B35" s="23"/>
      <c r="C35" s="23"/>
    </row>
    <row r="36" spans="2:3" ht="12.75">
      <c r="B36" s="23">
        <f>SUM(B24:B35)</f>
        <v>1836039</v>
      </c>
      <c r="C36" s="23">
        <f>SUM(C24:C35)</f>
        <v>293207</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SheetLayoutView="100" zoomScalePageLayoutView="0" workbookViewId="0" topLeftCell="A1">
      <selection activeCell="E8" sqref="E8:F19"/>
    </sheetView>
  </sheetViews>
  <sheetFormatPr defaultColWidth="11.421875" defaultRowHeight="12.75"/>
  <cols>
    <col min="1" max="1" width="25.7109375" style="19" customWidth="1"/>
    <col min="2" max="4" width="9.7109375" style="19" customWidth="1"/>
    <col min="5" max="5" width="10.7109375" style="19" customWidth="1"/>
    <col min="6" max="6" width="9.7109375" style="19" customWidth="1"/>
    <col min="7" max="7" width="10.7109375" style="19" customWidth="1"/>
    <col min="8" max="8" width="10.8515625" style="19" customWidth="1"/>
    <col min="9" max="9" width="9.7109375" style="19" customWidth="1"/>
    <col min="10" max="10" width="11.421875" style="19" bestFit="1" customWidth="1"/>
    <col min="11" max="11" width="25.7109375" style="19" customWidth="1"/>
    <col min="12" max="16384" width="11.421875" style="19" customWidth="1"/>
  </cols>
  <sheetData>
    <row r="1" spans="1:18" s="15" customFormat="1" ht="18">
      <c r="A1" s="294" t="s">
        <v>228</v>
      </c>
      <c r="B1" s="294"/>
      <c r="C1" s="294"/>
      <c r="D1" s="294"/>
      <c r="E1" s="294"/>
      <c r="F1" s="294"/>
      <c r="G1" s="294"/>
      <c r="H1" s="294"/>
      <c r="I1" s="294"/>
      <c r="J1" s="294"/>
      <c r="K1" s="294"/>
      <c r="L1" s="14"/>
      <c r="M1" s="14"/>
      <c r="N1" s="14"/>
      <c r="O1" s="14"/>
      <c r="P1" s="14"/>
      <c r="Q1" s="14"/>
      <c r="R1" s="14"/>
    </row>
    <row r="2" spans="1:18" s="17" customFormat="1" ht="36.75" customHeight="1">
      <c r="A2" s="267" t="s">
        <v>236</v>
      </c>
      <c r="B2" s="267"/>
      <c r="C2" s="267"/>
      <c r="D2" s="267"/>
      <c r="E2" s="267"/>
      <c r="F2" s="267"/>
      <c r="G2" s="267"/>
      <c r="H2" s="267"/>
      <c r="I2" s="267"/>
      <c r="J2" s="267"/>
      <c r="K2" s="267"/>
      <c r="L2" s="16"/>
      <c r="M2" s="16"/>
      <c r="N2" s="16"/>
      <c r="O2" s="16"/>
      <c r="P2" s="16"/>
      <c r="Q2" s="16"/>
      <c r="R2" s="16"/>
    </row>
    <row r="3" spans="1:18" s="17" customFormat="1" ht="21.75" customHeight="1">
      <c r="A3" s="267">
        <v>2020</v>
      </c>
      <c r="B3" s="267"/>
      <c r="C3" s="267"/>
      <c r="D3" s="267"/>
      <c r="E3" s="267"/>
      <c r="F3" s="267"/>
      <c r="G3" s="267"/>
      <c r="H3" s="267"/>
      <c r="I3" s="267"/>
      <c r="J3" s="267"/>
      <c r="K3" s="267"/>
      <c r="L3" s="16"/>
      <c r="M3" s="16"/>
      <c r="N3" s="16"/>
      <c r="O3" s="16"/>
      <c r="P3" s="16"/>
      <c r="Q3" s="16"/>
      <c r="R3" s="16"/>
    </row>
    <row r="4" spans="1:18" s="12" customFormat="1" ht="15">
      <c r="A4" s="181" t="s">
        <v>306</v>
      </c>
      <c r="B4" s="180"/>
      <c r="C4" s="180"/>
      <c r="D4" s="180"/>
      <c r="E4" s="180"/>
      <c r="F4" s="180"/>
      <c r="G4" s="180"/>
      <c r="H4" s="180"/>
      <c r="I4" s="180"/>
      <c r="J4" s="180"/>
      <c r="K4" s="180" t="s">
        <v>307</v>
      </c>
      <c r="L4" s="3"/>
      <c r="M4" s="3"/>
      <c r="N4" s="3"/>
      <c r="O4" s="3"/>
      <c r="P4" s="3"/>
      <c r="Q4" s="3"/>
      <c r="R4" s="3"/>
    </row>
    <row r="5" spans="1:15" s="21" customFormat="1" ht="31.5" customHeight="1">
      <c r="A5" s="298" t="s">
        <v>37</v>
      </c>
      <c r="B5" s="290" t="s">
        <v>264</v>
      </c>
      <c r="C5" s="290"/>
      <c r="D5" s="290"/>
      <c r="E5" s="290" t="s">
        <v>265</v>
      </c>
      <c r="F5" s="290"/>
      <c r="G5" s="290"/>
      <c r="H5" s="290" t="s">
        <v>266</v>
      </c>
      <c r="I5" s="290"/>
      <c r="J5" s="290"/>
      <c r="K5" s="301" t="s">
        <v>38</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111" t="s">
        <v>100</v>
      </c>
      <c r="E7" s="55" t="s">
        <v>102</v>
      </c>
      <c r="F7" s="55" t="s">
        <v>101</v>
      </c>
      <c r="G7" s="111" t="s">
        <v>100</v>
      </c>
      <c r="H7" s="173" t="s">
        <v>102</v>
      </c>
      <c r="I7" s="173" t="s">
        <v>101</v>
      </c>
      <c r="J7" s="111" t="s">
        <v>100</v>
      </c>
      <c r="K7" s="303"/>
      <c r="L7" s="18"/>
      <c r="M7" s="18"/>
      <c r="N7" s="18"/>
      <c r="O7" s="18"/>
    </row>
    <row r="8" spans="1:15" ht="25.5" customHeight="1" thickBot="1">
      <c r="A8" s="118" t="s">
        <v>0</v>
      </c>
      <c r="B8" s="77">
        <v>0</v>
      </c>
      <c r="C8" s="77">
        <v>0</v>
      </c>
      <c r="D8" s="78">
        <f>B8+C8</f>
        <v>0</v>
      </c>
      <c r="E8" s="77">
        <v>14756</v>
      </c>
      <c r="F8" s="77">
        <v>296</v>
      </c>
      <c r="G8" s="78">
        <f>E8+F8</f>
        <v>15052</v>
      </c>
      <c r="H8" s="78">
        <f>B8+E8</f>
        <v>14756</v>
      </c>
      <c r="I8" s="78">
        <f>C8+F8</f>
        <v>296</v>
      </c>
      <c r="J8" s="78">
        <f>H8+I8</f>
        <v>15052</v>
      </c>
      <c r="K8" s="119" t="s">
        <v>119</v>
      </c>
      <c r="L8" s="18"/>
      <c r="M8" s="18"/>
      <c r="N8" s="18"/>
      <c r="O8" s="18"/>
    </row>
    <row r="9" spans="1:15" ht="25.5" customHeight="1" thickBot="1" thickTop="1">
      <c r="A9" s="120" t="s">
        <v>2</v>
      </c>
      <c r="B9" s="61">
        <v>496</v>
      </c>
      <c r="C9" s="61">
        <v>80</v>
      </c>
      <c r="D9" s="67">
        <f aca="true" t="shared" si="0" ref="D9:D19">B9+C9</f>
        <v>576</v>
      </c>
      <c r="E9" s="61">
        <v>171163</v>
      </c>
      <c r="F9" s="61">
        <v>15980</v>
      </c>
      <c r="G9" s="67">
        <f aca="true" t="shared" si="1" ref="G9:G19">E9+F9</f>
        <v>187143</v>
      </c>
      <c r="H9" s="67">
        <f aca="true" t="shared" si="2" ref="H9:H19">B9+E9</f>
        <v>171659</v>
      </c>
      <c r="I9" s="67">
        <f aca="true" t="shared" si="3" ref="I9:I19">C9+F9</f>
        <v>16060</v>
      </c>
      <c r="J9" s="67">
        <f aca="true" t="shared" si="4" ref="J9:J19">H9+I9</f>
        <v>187719</v>
      </c>
      <c r="K9" s="121" t="s">
        <v>1</v>
      </c>
      <c r="L9" s="18"/>
      <c r="M9" s="18"/>
      <c r="N9" s="18"/>
      <c r="O9" s="18"/>
    </row>
    <row r="10" spans="1:15" ht="25.5" customHeight="1" thickBot="1" thickTop="1">
      <c r="A10" s="118" t="s">
        <v>189</v>
      </c>
      <c r="B10" s="77">
        <v>0</v>
      </c>
      <c r="C10" s="77">
        <v>0</v>
      </c>
      <c r="D10" s="78">
        <f t="shared" si="0"/>
        <v>0</v>
      </c>
      <c r="E10" s="77">
        <v>452</v>
      </c>
      <c r="F10" s="77">
        <v>78</v>
      </c>
      <c r="G10" s="78">
        <f t="shared" si="1"/>
        <v>530</v>
      </c>
      <c r="H10" s="78">
        <f t="shared" si="2"/>
        <v>452</v>
      </c>
      <c r="I10" s="78">
        <f t="shared" si="3"/>
        <v>78</v>
      </c>
      <c r="J10" s="78">
        <f t="shared" si="4"/>
        <v>530</v>
      </c>
      <c r="K10" s="119" t="s">
        <v>192</v>
      </c>
      <c r="L10" s="18"/>
      <c r="M10" s="18"/>
      <c r="N10" s="18"/>
      <c r="O10" s="18"/>
    </row>
    <row r="11" spans="1:15" ht="25.5" customHeight="1" thickBot="1" thickTop="1">
      <c r="A11" s="120" t="s">
        <v>4</v>
      </c>
      <c r="B11" s="61">
        <v>2944</v>
      </c>
      <c r="C11" s="61">
        <v>400</v>
      </c>
      <c r="D11" s="67">
        <f t="shared" si="0"/>
        <v>3344</v>
      </c>
      <c r="E11" s="61">
        <v>376961</v>
      </c>
      <c r="F11" s="61">
        <v>30062</v>
      </c>
      <c r="G11" s="67">
        <f t="shared" si="1"/>
        <v>407023</v>
      </c>
      <c r="H11" s="67">
        <f t="shared" si="2"/>
        <v>379905</v>
      </c>
      <c r="I11" s="67">
        <f t="shared" si="3"/>
        <v>30462</v>
      </c>
      <c r="J11" s="67">
        <f t="shared" si="4"/>
        <v>410367</v>
      </c>
      <c r="K11" s="121" t="s">
        <v>3</v>
      </c>
      <c r="L11" s="18"/>
      <c r="M11" s="18"/>
      <c r="N11" s="18"/>
      <c r="O11" s="18"/>
    </row>
    <row r="12" spans="1:15" ht="25.5" customHeight="1" thickBot="1" thickTop="1">
      <c r="A12" s="118" t="s">
        <v>6</v>
      </c>
      <c r="B12" s="77">
        <v>6786</v>
      </c>
      <c r="C12" s="77">
        <v>1609</v>
      </c>
      <c r="D12" s="78">
        <f t="shared" si="0"/>
        <v>8395</v>
      </c>
      <c r="E12" s="77">
        <v>464890</v>
      </c>
      <c r="F12" s="77">
        <v>42646</v>
      </c>
      <c r="G12" s="78">
        <f t="shared" si="1"/>
        <v>507536</v>
      </c>
      <c r="H12" s="78">
        <f t="shared" si="2"/>
        <v>471676</v>
      </c>
      <c r="I12" s="78">
        <f t="shared" si="3"/>
        <v>44255</v>
      </c>
      <c r="J12" s="78">
        <f t="shared" si="4"/>
        <v>515931</v>
      </c>
      <c r="K12" s="119" t="s">
        <v>5</v>
      </c>
      <c r="L12" s="18"/>
      <c r="M12" s="18"/>
      <c r="N12" s="18"/>
      <c r="O12" s="18"/>
    </row>
    <row r="13" spans="1:15" ht="25.5" customHeight="1" thickBot="1" thickTop="1">
      <c r="A13" s="120" t="s">
        <v>250</v>
      </c>
      <c r="B13" s="61">
        <v>0</v>
      </c>
      <c r="C13" s="61">
        <v>0</v>
      </c>
      <c r="D13" s="67">
        <f>B13+C13</f>
        <v>0</v>
      </c>
      <c r="E13" s="61">
        <v>6366</v>
      </c>
      <c r="F13" s="61">
        <v>0</v>
      </c>
      <c r="G13" s="67">
        <f>E13+F13</f>
        <v>6366</v>
      </c>
      <c r="H13" s="67">
        <f>B13+E13</f>
        <v>6366</v>
      </c>
      <c r="I13" s="67">
        <f>C13+F13</f>
        <v>0</v>
      </c>
      <c r="J13" s="67">
        <f>H13+I13</f>
        <v>6366</v>
      </c>
      <c r="K13" s="121" t="s">
        <v>251</v>
      </c>
      <c r="L13" s="18"/>
      <c r="M13" s="18"/>
      <c r="N13" s="18"/>
      <c r="O13" s="18"/>
    </row>
    <row r="14" spans="1:15" ht="25.5" customHeight="1" thickBot="1" thickTop="1">
      <c r="A14" s="118" t="s">
        <v>8</v>
      </c>
      <c r="B14" s="77">
        <v>28043</v>
      </c>
      <c r="C14" s="77">
        <v>12911</v>
      </c>
      <c r="D14" s="78">
        <f t="shared" si="0"/>
        <v>40954</v>
      </c>
      <c r="E14" s="77">
        <v>262020</v>
      </c>
      <c r="F14" s="77">
        <v>57680</v>
      </c>
      <c r="G14" s="78">
        <f t="shared" si="1"/>
        <v>319700</v>
      </c>
      <c r="H14" s="78">
        <f t="shared" si="2"/>
        <v>290063</v>
      </c>
      <c r="I14" s="78">
        <f t="shared" si="3"/>
        <v>70591</v>
      </c>
      <c r="J14" s="78">
        <f t="shared" si="4"/>
        <v>360654</v>
      </c>
      <c r="K14" s="119" t="s">
        <v>7</v>
      </c>
      <c r="L14" s="18"/>
      <c r="M14" s="18"/>
      <c r="N14" s="18"/>
      <c r="O14" s="18"/>
    </row>
    <row r="15" spans="1:15" ht="25.5" customHeight="1" thickBot="1" thickTop="1">
      <c r="A15" s="120" t="s">
        <v>10</v>
      </c>
      <c r="B15" s="61">
        <v>144</v>
      </c>
      <c r="C15" s="61">
        <v>0</v>
      </c>
      <c r="D15" s="67">
        <f t="shared" si="0"/>
        <v>144</v>
      </c>
      <c r="E15" s="61">
        <v>49694</v>
      </c>
      <c r="F15" s="61">
        <v>10639</v>
      </c>
      <c r="G15" s="67">
        <f t="shared" si="1"/>
        <v>60333</v>
      </c>
      <c r="H15" s="67">
        <f t="shared" si="2"/>
        <v>49838</v>
      </c>
      <c r="I15" s="67">
        <f t="shared" si="3"/>
        <v>10639</v>
      </c>
      <c r="J15" s="67">
        <f t="shared" si="4"/>
        <v>60477</v>
      </c>
      <c r="K15" s="121" t="s">
        <v>9</v>
      </c>
      <c r="L15" s="18"/>
      <c r="M15" s="18"/>
      <c r="N15" s="18"/>
      <c r="O15" s="18"/>
    </row>
    <row r="16" spans="1:15" ht="25.5" customHeight="1" thickBot="1" thickTop="1">
      <c r="A16" s="118" t="s">
        <v>190</v>
      </c>
      <c r="B16" s="77">
        <v>27393</v>
      </c>
      <c r="C16" s="77">
        <v>23349</v>
      </c>
      <c r="D16" s="78">
        <f t="shared" si="0"/>
        <v>50742</v>
      </c>
      <c r="E16" s="77">
        <v>392108</v>
      </c>
      <c r="F16" s="77">
        <v>87835</v>
      </c>
      <c r="G16" s="78">
        <f t="shared" si="1"/>
        <v>479943</v>
      </c>
      <c r="H16" s="78">
        <f t="shared" si="2"/>
        <v>419501</v>
      </c>
      <c r="I16" s="78">
        <f t="shared" si="3"/>
        <v>111184</v>
      </c>
      <c r="J16" s="78">
        <f t="shared" si="4"/>
        <v>530685</v>
      </c>
      <c r="K16" s="119" t="s">
        <v>193</v>
      </c>
      <c r="L16" s="18"/>
      <c r="M16" s="18"/>
      <c r="N16" s="18"/>
      <c r="O16" s="18"/>
    </row>
    <row r="17" spans="1:15" ht="25.5" customHeight="1" thickBot="1" thickTop="1">
      <c r="A17" s="120" t="s">
        <v>35</v>
      </c>
      <c r="B17" s="61">
        <v>1264</v>
      </c>
      <c r="C17" s="61">
        <v>496</v>
      </c>
      <c r="D17" s="67">
        <f t="shared" si="0"/>
        <v>1760</v>
      </c>
      <c r="E17" s="61">
        <v>7894</v>
      </c>
      <c r="F17" s="61">
        <v>3036</v>
      </c>
      <c r="G17" s="67">
        <f t="shared" si="1"/>
        <v>10930</v>
      </c>
      <c r="H17" s="67">
        <f t="shared" si="2"/>
        <v>9158</v>
      </c>
      <c r="I17" s="67">
        <f t="shared" si="3"/>
        <v>3532</v>
      </c>
      <c r="J17" s="67">
        <f t="shared" si="4"/>
        <v>12690</v>
      </c>
      <c r="K17" s="121" t="s">
        <v>34</v>
      </c>
      <c r="L17" s="18"/>
      <c r="M17" s="18"/>
      <c r="N17" s="18"/>
      <c r="O17" s="18"/>
    </row>
    <row r="18" spans="1:15" ht="25.5" customHeight="1" thickBot="1" thickTop="1">
      <c r="A18" s="118" t="s">
        <v>36</v>
      </c>
      <c r="B18" s="77">
        <v>1856</v>
      </c>
      <c r="C18" s="77">
        <v>753</v>
      </c>
      <c r="D18" s="78">
        <f t="shared" si="0"/>
        <v>2609</v>
      </c>
      <c r="E18" s="77">
        <v>11958</v>
      </c>
      <c r="F18" s="77">
        <v>3441</v>
      </c>
      <c r="G18" s="78">
        <f t="shared" si="1"/>
        <v>15399</v>
      </c>
      <c r="H18" s="78">
        <f t="shared" si="2"/>
        <v>13814</v>
      </c>
      <c r="I18" s="78">
        <f t="shared" si="3"/>
        <v>4194</v>
      </c>
      <c r="J18" s="78">
        <f t="shared" si="4"/>
        <v>18008</v>
      </c>
      <c r="K18" s="119" t="s">
        <v>91</v>
      </c>
      <c r="L18" s="18"/>
      <c r="M18" s="18"/>
      <c r="N18" s="18"/>
      <c r="O18" s="18"/>
    </row>
    <row r="19" spans="1:15" ht="25.5" customHeight="1" thickTop="1">
      <c r="A19" s="122" t="s">
        <v>191</v>
      </c>
      <c r="B19" s="69">
        <v>1217</v>
      </c>
      <c r="C19" s="69">
        <v>640</v>
      </c>
      <c r="D19" s="70">
        <f t="shared" si="0"/>
        <v>1857</v>
      </c>
      <c r="E19" s="69">
        <v>7634</v>
      </c>
      <c r="F19" s="69">
        <v>1276</v>
      </c>
      <c r="G19" s="70">
        <f t="shared" si="1"/>
        <v>8910</v>
      </c>
      <c r="H19" s="70">
        <f t="shared" si="2"/>
        <v>8851</v>
      </c>
      <c r="I19" s="70">
        <f t="shared" si="3"/>
        <v>1916</v>
      </c>
      <c r="J19" s="70">
        <f t="shared" si="4"/>
        <v>10767</v>
      </c>
      <c r="K19" s="123" t="s">
        <v>92</v>
      </c>
      <c r="L19" s="18"/>
      <c r="M19" s="18"/>
      <c r="N19" s="18"/>
      <c r="O19" s="18"/>
    </row>
    <row r="20" spans="1:15" ht="25.5" customHeight="1">
      <c r="A20" s="124" t="s">
        <v>99</v>
      </c>
      <c r="B20" s="87">
        <f>SUM(B8:B19)</f>
        <v>70143</v>
      </c>
      <c r="C20" s="87">
        <f aca="true" t="shared" si="5" ref="C20:I20">SUM(C8:C19)</f>
        <v>40238</v>
      </c>
      <c r="D20" s="87">
        <f t="shared" si="5"/>
        <v>110381</v>
      </c>
      <c r="E20" s="87">
        <f t="shared" si="5"/>
        <v>1765896</v>
      </c>
      <c r="F20" s="87">
        <f t="shared" si="5"/>
        <v>252969</v>
      </c>
      <c r="G20" s="87">
        <f t="shared" si="5"/>
        <v>2018865</v>
      </c>
      <c r="H20" s="87">
        <f>SUM(H8:H19)</f>
        <v>1836039</v>
      </c>
      <c r="I20" s="87">
        <f t="shared" si="5"/>
        <v>293207</v>
      </c>
      <c r="J20" s="87">
        <f>SUM(J8:J19)</f>
        <v>2129246</v>
      </c>
      <c r="K20" s="125" t="s">
        <v>100</v>
      </c>
      <c r="L20" s="18"/>
      <c r="M20" s="18"/>
      <c r="N20" s="18"/>
      <c r="O20" s="18"/>
    </row>
    <row r="21" spans="1:11" ht="12.75">
      <c r="A21" s="19" t="s">
        <v>57</v>
      </c>
      <c r="K21" s="19" t="s">
        <v>83</v>
      </c>
    </row>
    <row r="25" spans="2:3" ht="12.75">
      <c r="B25" s="19" t="s">
        <v>164</v>
      </c>
      <c r="C25" s="19" t="s">
        <v>200</v>
      </c>
    </row>
    <row r="26" spans="1:3" ht="26.25">
      <c r="A26" s="18" t="s">
        <v>271</v>
      </c>
      <c r="B26" s="43">
        <f>H8+H9+H10</f>
        <v>186867</v>
      </c>
      <c r="C26" s="43">
        <f>I8+I9+I10</f>
        <v>16434</v>
      </c>
    </row>
    <row r="27" spans="1:3" ht="26.25">
      <c r="A27" s="18" t="s">
        <v>272</v>
      </c>
      <c r="B27" s="43">
        <f>H11</f>
        <v>379905</v>
      </c>
      <c r="C27" s="43">
        <f>I11</f>
        <v>30462</v>
      </c>
    </row>
    <row r="28" spans="1:3" ht="39">
      <c r="A28" s="18" t="s">
        <v>273</v>
      </c>
      <c r="B28" s="43">
        <f>H12+H13+H14</f>
        <v>768105</v>
      </c>
      <c r="C28" s="43">
        <f>I12+I13+I14</f>
        <v>114846</v>
      </c>
    </row>
    <row r="29" spans="1:3" ht="26.25">
      <c r="A29" s="18" t="s">
        <v>274</v>
      </c>
      <c r="B29" s="43">
        <f>H15</f>
        <v>49838</v>
      </c>
      <c r="C29" s="43">
        <f>I15</f>
        <v>10639</v>
      </c>
    </row>
    <row r="30" spans="1:3" ht="39">
      <c r="A30" s="18" t="s">
        <v>275</v>
      </c>
      <c r="B30" s="43">
        <f>SUM(H16:H19)</f>
        <v>451324</v>
      </c>
      <c r="C30" s="43">
        <f>SUM(I16:I19)</f>
        <v>120826</v>
      </c>
    </row>
    <row r="32" spans="2:5" ht="12.75">
      <c r="B32" s="92">
        <f>SUM(B26:B31)</f>
        <v>1836039</v>
      </c>
      <c r="C32" s="92">
        <f>SUM(C26:C31)</f>
        <v>293207</v>
      </c>
      <c r="D32" s="92"/>
      <c r="E32" s="93"/>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R61"/>
  <sheetViews>
    <sheetView rightToLeft="1" view="pageBreakPreview" zoomScale="80" zoomScaleSheetLayoutView="80" zoomScalePageLayoutView="0" workbookViewId="0" topLeftCell="A1">
      <selection activeCell="I53" sqref="I53"/>
    </sheetView>
  </sheetViews>
  <sheetFormatPr defaultColWidth="11.421875" defaultRowHeight="24.75" customHeight="1"/>
  <cols>
    <col min="1" max="1" width="33.8515625" style="9" customWidth="1"/>
    <col min="2" max="2" width="8.421875" style="9" bestFit="1" customWidth="1"/>
    <col min="3" max="3" width="10.28125" style="9" customWidth="1"/>
    <col min="4" max="4" width="9.8515625" style="9" bestFit="1" customWidth="1"/>
    <col min="5" max="5" width="11.421875" style="9" bestFit="1" customWidth="1"/>
    <col min="6" max="6" width="10.00390625" style="9" bestFit="1" customWidth="1"/>
    <col min="7" max="8" width="11.421875" style="9" bestFit="1" customWidth="1"/>
    <col min="9" max="9" width="10.421875" style="9" bestFit="1" customWidth="1"/>
    <col min="10" max="10" width="12.140625" style="9" bestFit="1" customWidth="1"/>
    <col min="11" max="11" width="40.421875" style="9" customWidth="1"/>
    <col min="12" max="16384" width="11.421875" style="9" customWidth="1"/>
  </cols>
  <sheetData>
    <row r="1" spans="1:18" s="15" customFormat="1" ht="21.75" customHeight="1">
      <c r="A1" s="294" t="s">
        <v>219</v>
      </c>
      <c r="B1" s="294"/>
      <c r="C1" s="294"/>
      <c r="D1" s="294"/>
      <c r="E1" s="294"/>
      <c r="F1" s="294"/>
      <c r="G1" s="294"/>
      <c r="H1" s="294"/>
      <c r="I1" s="294"/>
      <c r="J1" s="294"/>
      <c r="K1" s="294"/>
      <c r="L1" s="14"/>
      <c r="M1" s="14"/>
      <c r="N1" s="14"/>
      <c r="O1" s="14"/>
      <c r="P1" s="14"/>
      <c r="Q1" s="14"/>
      <c r="R1" s="14"/>
    </row>
    <row r="2" spans="1:18" s="17" customFormat="1" ht="21.75" customHeight="1">
      <c r="A2" s="267" t="s">
        <v>237</v>
      </c>
      <c r="B2" s="267"/>
      <c r="C2" s="267"/>
      <c r="D2" s="267"/>
      <c r="E2" s="267"/>
      <c r="F2" s="267"/>
      <c r="G2" s="267"/>
      <c r="H2" s="267"/>
      <c r="I2" s="267"/>
      <c r="J2" s="267"/>
      <c r="K2" s="267"/>
      <c r="L2" s="16"/>
      <c r="M2" s="16"/>
      <c r="N2" s="16"/>
      <c r="O2" s="16"/>
      <c r="P2" s="16"/>
      <c r="Q2" s="16"/>
      <c r="R2" s="16"/>
    </row>
    <row r="3" spans="1:18" s="17" customFormat="1" ht="15.75">
      <c r="A3" s="267">
        <v>2020</v>
      </c>
      <c r="B3" s="267"/>
      <c r="C3" s="267"/>
      <c r="D3" s="267"/>
      <c r="E3" s="267"/>
      <c r="F3" s="267"/>
      <c r="G3" s="267"/>
      <c r="H3" s="267"/>
      <c r="I3" s="267"/>
      <c r="J3" s="267"/>
      <c r="K3" s="267"/>
      <c r="L3" s="16"/>
      <c r="M3" s="16"/>
      <c r="N3" s="16"/>
      <c r="O3" s="16"/>
      <c r="P3" s="16"/>
      <c r="Q3" s="16"/>
      <c r="R3" s="16"/>
    </row>
    <row r="4" spans="1:18" s="12" customFormat="1" ht="15.75">
      <c r="A4" s="181" t="s">
        <v>65</v>
      </c>
      <c r="B4" s="180"/>
      <c r="C4" s="180"/>
      <c r="D4" s="180"/>
      <c r="E4" s="180"/>
      <c r="F4" s="180"/>
      <c r="G4" s="180"/>
      <c r="H4" s="180"/>
      <c r="I4" s="180"/>
      <c r="J4" s="180"/>
      <c r="K4" s="180" t="s">
        <v>66</v>
      </c>
      <c r="L4" s="3"/>
      <c r="M4" s="3"/>
      <c r="N4" s="3"/>
      <c r="O4" s="3"/>
      <c r="P4" s="3"/>
      <c r="Q4" s="3"/>
      <c r="R4" s="3"/>
    </row>
    <row r="5" spans="1:15" s="21" customFormat="1" ht="31.5" customHeight="1">
      <c r="A5" s="298" t="s">
        <v>226</v>
      </c>
      <c r="B5" s="290" t="s">
        <v>264</v>
      </c>
      <c r="C5" s="290"/>
      <c r="D5" s="290"/>
      <c r="E5" s="290" t="s">
        <v>265</v>
      </c>
      <c r="F5" s="290"/>
      <c r="G5" s="290"/>
      <c r="H5" s="290" t="s">
        <v>266</v>
      </c>
      <c r="I5" s="290"/>
      <c r="J5" s="290"/>
      <c r="K5" s="301" t="s">
        <v>56</v>
      </c>
      <c r="L5" s="20"/>
      <c r="M5" s="20"/>
      <c r="N5" s="20"/>
      <c r="O5" s="20"/>
    </row>
    <row r="6" spans="1:15" s="19" customFormat="1"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s="19" customFormat="1" ht="15" customHeight="1">
      <c r="A7" s="300"/>
      <c r="B7" s="55" t="s">
        <v>102</v>
      </c>
      <c r="C7" s="55" t="s">
        <v>101</v>
      </c>
      <c r="D7" s="111" t="s">
        <v>100</v>
      </c>
      <c r="E7" s="55" t="s">
        <v>102</v>
      </c>
      <c r="F7" s="55" t="s">
        <v>101</v>
      </c>
      <c r="G7" s="111" t="s">
        <v>100</v>
      </c>
      <c r="H7" s="55" t="s">
        <v>102</v>
      </c>
      <c r="I7" s="55" t="s">
        <v>101</v>
      </c>
      <c r="J7" s="111" t="s">
        <v>100</v>
      </c>
      <c r="K7" s="303"/>
      <c r="L7" s="18"/>
      <c r="M7" s="18"/>
      <c r="N7" s="18"/>
      <c r="O7" s="18"/>
    </row>
    <row r="8" spans="1:15" s="19" customFormat="1" ht="14.25" thickBot="1">
      <c r="A8" s="126" t="s">
        <v>124</v>
      </c>
      <c r="B8" s="98">
        <v>48</v>
      </c>
      <c r="C8" s="98">
        <v>0</v>
      </c>
      <c r="D8" s="64">
        <f>B8+C8</f>
        <v>48</v>
      </c>
      <c r="E8" s="98">
        <v>27916</v>
      </c>
      <c r="F8" s="98">
        <v>0</v>
      </c>
      <c r="G8" s="81">
        <f>E8+F8</f>
        <v>27916</v>
      </c>
      <c r="H8" s="81">
        <f>B8+E8</f>
        <v>27964</v>
      </c>
      <c r="I8" s="65">
        <f>C8+F8</f>
        <v>0</v>
      </c>
      <c r="J8" s="66">
        <f>H8+I8</f>
        <v>27964</v>
      </c>
      <c r="K8" s="104" t="s">
        <v>144</v>
      </c>
      <c r="L8" s="18"/>
      <c r="M8" s="18"/>
      <c r="N8" s="18"/>
      <c r="O8" s="18"/>
    </row>
    <row r="9" spans="1:12" s="19" customFormat="1" ht="15" thickBot="1" thickTop="1">
      <c r="A9" s="127" t="s">
        <v>125</v>
      </c>
      <c r="B9" s="97">
        <v>4514</v>
      </c>
      <c r="C9" s="97">
        <v>1217</v>
      </c>
      <c r="D9" s="67">
        <f aca="true" t="shared" si="0" ref="D9:D28">B9+C9</f>
        <v>5731</v>
      </c>
      <c r="E9" s="97">
        <v>27354</v>
      </c>
      <c r="F9" s="97">
        <v>2436</v>
      </c>
      <c r="G9" s="80">
        <f aca="true" t="shared" si="1" ref="G9:G28">E9+F9</f>
        <v>29790</v>
      </c>
      <c r="H9" s="80">
        <f aca="true" t="shared" si="2" ref="H9:H28">B9+E9</f>
        <v>31868</v>
      </c>
      <c r="I9" s="68">
        <f aca="true" t="shared" si="3" ref="I9:I28">C9+F9</f>
        <v>3653</v>
      </c>
      <c r="J9" s="68">
        <f aca="true" t="shared" si="4" ref="J9:J28">H9+I9</f>
        <v>35521</v>
      </c>
      <c r="K9" s="105" t="s">
        <v>145</v>
      </c>
      <c r="L9" s="18"/>
    </row>
    <row r="10" spans="1:12" s="19" customFormat="1" ht="15" thickBot="1" thickTop="1">
      <c r="A10" s="126" t="s">
        <v>126</v>
      </c>
      <c r="B10" s="98">
        <v>1514</v>
      </c>
      <c r="C10" s="98">
        <v>112</v>
      </c>
      <c r="D10" s="64">
        <f t="shared" si="0"/>
        <v>1626</v>
      </c>
      <c r="E10" s="98">
        <v>98443</v>
      </c>
      <c r="F10" s="98">
        <v>1486</v>
      </c>
      <c r="G10" s="81">
        <f t="shared" si="1"/>
        <v>99929</v>
      </c>
      <c r="H10" s="81">
        <f t="shared" si="2"/>
        <v>99957</v>
      </c>
      <c r="I10" s="65">
        <f t="shared" si="3"/>
        <v>1598</v>
      </c>
      <c r="J10" s="66">
        <f t="shared" si="4"/>
        <v>101555</v>
      </c>
      <c r="K10" s="104" t="s">
        <v>88</v>
      </c>
      <c r="L10" s="18"/>
    </row>
    <row r="11" spans="1:12" s="19" customFormat="1" ht="27" thickBot="1" thickTop="1">
      <c r="A11" s="127" t="s">
        <v>127</v>
      </c>
      <c r="B11" s="97">
        <v>1088</v>
      </c>
      <c r="C11" s="97">
        <v>736</v>
      </c>
      <c r="D11" s="67">
        <f t="shared" si="0"/>
        <v>1824</v>
      </c>
      <c r="E11" s="97">
        <v>9434</v>
      </c>
      <c r="F11" s="97">
        <v>1028</v>
      </c>
      <c r="G11" s="80">
        <f t="shared" si="1"/>
        <v>10462</v>
      </c>
      <c r="H11" s="80">
        <f t="shared" si="2"/>
        <v>10522</v>
      </c>
      <c r="I11" s="68">
        <f t="shared" si="3"/>
        <v>1764</v>
      </c>
      <c r="J11" s="68">
        <f t="shared" si="4"/>
        <v>12286</v>
      </c>
      <c r="K11" s="105" t="s">
        <v>146</v>
      </c>
      <c r="L11" s="18"/>
    </row>
    <row r="12" spans="1:15" s="19" customFormat="1" ht="28.5" thickBot="1" thickTop="1">
      <c r="A12" s="126" t="s">
        <v>128</v>
      </c>
      <c r="B12" s="98">
        <v>385</v>
      </c>
      <c r="C12" s="98">
        <v>112</v>
      </c>
      <c r="D12" s="64">
        <f t="shared" si="0"/>
        <v>497</v>
      </c>
      <c r="E12" s="98">
        <v>464</v>
      </c>
      <c r="F12" s="98">
        <v>220</v>
      </c>
      <c r="G12" s="81">
        <f t="shared" si="1"/>
        <v>684</v>
      </c>
      <c r="H12" s="81">
        <f t="shared" si="2"/>
        <v>849</v>
      </c>
      <c r="I12" s="65">
        <f t="shared" si="3"/>
        <v>332</v>
      </c>
      <c r="J12" s="66">
        <f t="shared" si="4"/>
        <v>1181</v>
      </c>
      <c r="K12" s="104" t="s">
        <v>147</v>
      </c>
      <c r="L12" s="18"/>
      <c r="M12" s="18"/>
      <c r="N12" s="18"/>
      <c r="O12" s="18"/>
    </row>
    <row r="13" spans="1:15" s="19" customFormat="1" ht="15" thickBot="1" thickTop="1">
      <c r="A13" s="127" t="s">
        <v>129</v>
      </c>
      <c r="B13" s="97">
        <v>1216</v>
      </c>
      <c r="C13" s="97">
        <v>208</v>
      </c>
      <c r="D13" s="67">
        <f t="shared" si="0"/>
        <v>1424</v>
      </c>
      <c r="E13" s="97">
        <v>748466</v>
      </c>
      <c r="F13" s="97">
        <v>2722</v>
      </c>
      <c r="G13" s="80">
        <f t="shared" si="1"/>
        <v>751188</v>
      </c>
      <c r="H13" s="80">
        <f t="shared" si="2"/>
        <v>749682</v>
      </c>
      <c r="I13" s="68">
        <f t="shared" si="3"/>
        <v>2930</v>
      </c>
      <c r="J13" s="68">
        <f t="shared" si="4"/>
        <v>752612</v>
      </c>
      <c r="K13" s="105" t="s">
        <v>89</v>
      </c>
      <c r="L13" s="18"/>
      <c r="M13" s="18"/>
      <c r="N13" s="18"/>
      <c r="O13" s="18"/>
    </row>
    <row r="14" spans="1:15" s="19" customFormat="1" ht="28.5" thickBot="1" thickTop="1">
      <c r="A14" s="126" t="s">
        <v>130</v>
      </c>
      <c r="B14" s="98">
        <v>896</v>
      </c>
      <c r="C14" s="98">
        <v>648</v>
      </c>
      <c r="D14" s="64">
        <f t="shared" si="0"/>
        <v>1544</v>
      </c>
      <c r="E14" s="98">
        <v>220591</v>
      </c>
      <c r="F14" s="98">
        <v>22053</v>
      </c>
      <c r="G14" s="81">
        <f t="shared" si="1"/>
        <v>242644</v>
      </c>
      <c r="H14" s="81">
        <f t="shared" si="2"/>
        <v>221487</v>
      </c>
      <c r="I14" s="65">
        <f t="shared" si="3"/>
        <v>22701</v>
      </c>
      <c r="J14" s="66">
        <f t="shared" si="4"/>
        <v>244188</v>
      </c>
      <c r="K14" s="104" t="s">
        <v>148</v>
      </c>
      <c r="L14" s="18"/>
      <c r="M14" s="18"/>
      <c r="N14" s="18"/>
      <c r="O14" s="18"/>
    </row>
    <row r="15" spans="1:15" s="19" customFormat="1" ht="15" thickBot="1" thickTop="1">
      <c r="A15" s="127" t="s">
        <v>131</v>
      </c>
      <c r="B15" s="97">
        <v>848</v>
      </c>
      <c r="C15" s="97">
        <v>1232</v>
      </c>
      <c r="D15" s="67">
        <f t="shared" si="0"/>
        <v>2080</v>
      </c>
      <c r="E15" s="97">
        <v>126916</v>
      </c>
      <c r="F15" s="97">
        <v>7261</v>
      </c>
      <c r="G15" s="80">
        <f t="shared" si="1"/>
        <v>134177</v>
      </c>
      <c r="H15" s="80">
        <f t="shared" si="2"/>
        <v>127764</v>
      </c>
      <c r="I15" s="68">
        <f t="shared" si="3"/>
        <v>8493</v>
      </c>
      <c r="J15" s="68">
        <f t="shared" si="4"/>
        <v>136257</v>
      </c>
      <c r="K15" s="105" t="s">
        <v>149</v>
      </c>
      <c r="L15" s="18"/>
      <c r="M15" s="18"/>
      <c r="N15" s="18"/>
      <c r="O15" s="18"/>
    </row>
    <row r="16" spans="1:15" s="19" customFormat="1" ht="15" thickBot="1" thickTop="1">
      <c r="A16" s="126" t="s">
        <v>132</v>
      </c>
      <c r="B16" s="98">
        <v>936</v>
      </c>
      <c r="C16" s="98">
        <v>736</v>
      </c>
      <c r="D16" s="64">
        <f t="shared" si="0"/>
        <v>1672</v>
      </c>
      <c r="E16" s="98">
        <v>71178</v>
      </c>
      <c r="F16" s="98">
        <v>14741</v>
      </c>
      <c r="G16" s="81">
        <f t="shared" si="1"/>
        <v>85919</v>
      </c>
      <c r="H16" s="81">
        <f t="shared" si="2"/>
        <v>72114</v>
      </c>
      <c r="I16" s="65">
        <f t="shared" si="3"/>
        <v>15477</v>
      </c>
      <c r="J16" s="66">
        <f t="shared" si="4"/>
        <v>87591</v>
      </c>
      <c r="K16" s="104" t="s">
        <v>150</v>
      </c>
      <c r="L16" s="18"/>
      <c r="M16" s="18"/>
      <c r="N16" s="18"/>
      <c r="O16" s="18"/>
    </row>
    <row r="17" spans="1:15" s="19" customFormat="1" ht="15" thickBot="1" thickTop="1">
      <c r="A17" s="127" t="s">
        <v>133</v>
      </c>
      <c r="B17" s="97">
        <v>2152</v>
      </c>
      <c r="C17" s="97">
        <v>1169</v>
      </c>
      <c r="D17" s="67">
        <f t="shared" si="0"/>
        <v>3321</v>
      </c>
      <c r="E17" s="97">
        <v>15635</v>
      </c>
      <c r="F17" s="97">
        <v>2578</v>
      </c>
      <c r="G17" s="80">
        <f t="shared" si="1"/>
        <v>18213</v>
      </c>
      <c r="H17" s="80">
        <f t="shared" si="2"/>
        <v>17787</v>
      </c>
      <c r="I17" s="68">
        <f t="shared" si="3"/>
        <v>3747</v>
      </c>
      <c r="J17" s="68">
        <f t="shared" si="4"/>
        <v>21534</v>
      </c>
      <c r="K17" s="105" t="s">
        <v>151</v>
      </c>
      <c r="L17" s="18"/>
      <c r="M17" s="18"/>
      <c r="N17" s="18"/>
      <c r="O17" s="18"/>
    </row>
    <row r="18" spans="1:15" s="19" customFormat="1" ht="15" thickBot="1" thickTop="1">
      <c r="A18" s="126" t="s">
        <v>134</v>
      </c>
      <c r="B18" s="98">
        <v>2000</v>
      </c>
      <c r="C18" s="98">
        <v>2102</v>
      </c>
      <c r="D18" s="64">
        <f t="shared" si="0"/>
        <v>4102</v>
      </c>
      <c r="E18" s="98">
        <v>14443</v>
      </c>
      <c r="F18" s="98">
        <v>3491</v>
      </c>
      <c r="G18" s="81">
        <f t="shared" si="1"/>
        <v>17934</v>
      </c>
      <c r="H18" s="81">
        <f t="shared" si="2"/>
        <v>16443</v>
      </c>
      <c r="I18" s="65">
        <f t="shared" si="3"/>
        <v>5593</v>
      </c>
      <c r="J18" s="66">
        <f t="shared" si="4"/>
        <v>22036</v>
      </c>
      <c r="K18" s="104" t="s">
        <v>152</v>
      </c>
      <c r="L18" s="18"/>
      <c r="M18" s="18"/>
      <c r="N18" s="18"/>
      <c r="O18" s="18"/>
    </row>
    <row r="19" spans="1:15" s="19" customFormat="1" ht="15" thickBot="1" thickTop="1">
      <c r="A19" s="127" t="s">
        <v>135</v>
      </c>
      <c r="B19" s="97">
        <v>512</v>
      </c>
      <c r="C19" s="97">
        <v>336</v>
      </c>
      <c r="D19" s="67">
        <f t="shared" si="0"/>
        <v>848</v>
      </c>
      <c r="E19" s="97">
        <v>17731</v>
      </c>
      <c r="F19" s="97">
        <v>942</v>
      </c>
      <c r="G19" s="80">
        <f t="shared" si="1"/>
        <v>18673</v>
      </c>
      <c r="H19" s="80">
        <f t="shared" si="2"/>
        <v>18243</v>
      </c>
      <c r="I19" s="68">
        <f t="shared" si="3"/>
        <v>1278</v>
      </c>
      <c r="J19" s="68">
        <f t="shared" si="4"/>
        <v>19521</v>
      </c>
      <c r="K19" s="105" t="s">
        <v>153</v>
      </c>
      <c r="L19" s="18"/>
      <c r="M19" s="18"/>
      <c r="N19" s="18"/>
      <c r="O19" s="18"/>
    </row>
    <row r="20" spans="1:15" s="19" customFormat="1" ht="27" thickBot="1" thickTop="1">
      <c r="A20" s="126" t="s">
        <v>136</v>
      </c>
      <c r="B20" s="98">
        <v>608</v>
      </c>
      <c r="C20" s="98">
        <v>112</v>
      </c>
      <c r="D20" s="64">
        <f t="shared" si="0"/>
        <v>720</v>
      </c>
      <c r="E20" s="98">
        <v>43490</v>
      </c>
      <c r="F20" s="98">
        <v>3469</v>
      </c>
      <c r="G20" s="81">
        <f t="shared" si="1"/>
        <v>46959</v>
      </c>
      <c r="H20" s="81">
        <f t="shared" si="2"/>
        <v>44098</v>
      </c>
      <c r="I20" s="65">
        <f t="shared" si="3"/>
        <v>3581</v>
      </c>
      <c r="J20" s="66">
        <f t="shared" si="4"/>
        <v>47679</v>
      </c>
      <c r="K20" s="104" t="s">
        <v>154</v>
      </c>
      <c r="L20" s="18"/>
      <c r="M20" s="18"/>
      <c r="N20" s="18"/>
      <c r="O20" s="18"/>
    </row>
    <row r="21" spans="1:15" s="19" customFormat="1" ht="15" thickBot="1" thickTop="1">
      <c r="A21" s="127" t="s">
        <v>137</v>
      </c>
      <c r="B21" s="97">
        <v>1072</v>
      </c>
      <c r="C21" s="97">
        <v>560</v>
      </c>
      <c r="D21" s="67">
        <f t="shared" si="0"/>
        <v>1632</v>
      </c>
      <c r="E21" s="97">
        <v>149875</v>
      </c>
      <c r="F21" s="97">
        <v>32791</v>
      </c>
      <c r="G21" s="80">
        <f t="shared" si="1"/>
        <v>182666</v>
      </c>
      <c r="H21" s="80">
        <f t="shared" si="2"/>
        <v>150947</v>
      </c>
      <c r="I21" s="68">
        <f t="shared" si="3"/>
        <v>33351</v>
      </c>
      <c r="J21" s="68">
        <f t="shared" si="4"/>
        <v>184298</v>
      </c>
      <c r="K21" s="105" t="s">
        <v>155</v>
      </c>
      <c r="L21" s="18"/>
      <c r="M21" s="18"/>
      <c r="N21" s="18"/>
      <c r="O21" s="18"/>
    </row>
    <row r="22" spans="1:15" s="19" customFormat="1" ht="28.5" thickBot="1" thickTop="1">
      <c r="A22" s="126" t="s">
        <v>138</v>
      </c>
      <c r="B22" s="98">
        <v>45941</v>
      </c>
      <c r="C22" s="98">
        <v>15030</v>
      </c>
      <c r="D22" s="64">
        <f t="shared" si="0"/>
        <v>60971</v>
      </c>
      <c r="E22" s="98">
        <v>44695</v>
      </c>
      <c r="F22" s="98">
        <v>5017</v>
      </c>
      <c r="G22" s="81">
        <f t="shared" si="1"/>
        <v>49712</v>
      </c>
      <c r="H22" s="81">
        <f t="shared" si="2"/>
        <v>90636</v>
      </c>
      <c r="I22" s="65">
        <f t="shared" si="3"/>
        <v>20047</v>
      </c>
      <c r="J22" s="66">
        <f t="shared" si="4"/>
        <v>110683</v>
      </c>
      <c r="K22" s="104" t="s">
        <v>156</v>
      </c>
      <c r="L22" s="18"/>
      <c r="M22" s="18"/>
      <c r="N22" s="18"/>
      <c r="O22" s="18"/>
    </row>
    <row r="23" spans="1:15" s="19" customFormat="1" ht="15" thickBot="1" thickTop="1">
      <c r="A23" s="127" t="s">
        <v>39</v>
      </c>
      <c r="B23" s="97">
        <v>2640</v>
      </c>
      <c r="C23" s="97">
        <v>10614</v>
      </c>
      <c r="D23" s="67">
        <f t="shared" si="0"/>
        <v>13254</v>
      </c>
      <c r="E23" s="97">
        <v>16813</v>
      </c>
      <c r="F23" s="97">
        <v>24376</v>
      </c>
      <c r="G23" s="80">
        <f t="shared" si="1"/>
        <v>41189</v>
      </c>
      <c r="H23" s="80">
        <f t="shared" si="2"/>
        <v>19453</v>
      </c>
      <c r="I23" s="68">
        <f t="shared" si="3"/>
        <v>34990</v>
      </c>
      <c r="J23" s="68">
        <f t="shared" si="4"/>
        <v>54443</v>
      </c>
      <c r="K23" s="105" t="s">
        <v>90</v>
      </c>
      <c r="L23" s="18"/>
      <c r="M23" s="18"/>
      <c r="N23" s="18"/>
      <c r="O23" s="18"/>
    </row>
    <row r="24" spans="1:15" s="19" customFormat="1" ht="28.5" thickBot="1" thickTop="1">
      <c r="A24" s="126" t="s">
        <v>139</v>
      </c>
      <c r="B24" s="98">
        <v>2849</v>
      </c>
      <c r="C24" s="98">
        <v>4611</v>
      </c>
      <c r="D24" s="64">
        <f t="shared" si="0"/>
        <v>7460</v>
      </c>
      <c r="E24" s="98">
        <v>45720</v>
      </c>
      <c r="F24" s="98">
        <v>22264</v>
      </c>
      <c r="G24" s="81">
        <f t="shared" si="1"/>
        <v>67984</v>
      </c>
      <c r="H24" s="81">
        <f t="shared" si="2"/>
        <v>48569</v>
      </c>
      <c r="I24" s="65">
        <f t="shared" si="3"/>
        <v>26875</v>
      </c>
      <c r="J24" s="66">
        <f t="shared" si="4"/>
        <v>75444</v>
      </c>
      <c r="K24" s="104" t="s">
        <v>157</v>
      </c>
      <c r="L24" s="18"/>
      <c r="M24" s="18"/>
      <c r="N24" s="18"/>
      <c r="O24" s="18"/>
    </row>
    <row r="25" spans="1:15" s="19" customFormat="1" ht="15" thickBot="1" thickTop="1">
      <c r="A25" s="127" t="s">
        <v>140</v>
      </c>
      <c r="B25" s="97">
        <v>732</v>
      </c>
      <c r="C25" s="97">
        <v>511</v>
      </c>
      <c r="D25" s="67">
        <f t="shared" si="0"/>
        <v>1243</v>
      </c>
      <c r="E25" s="97">
        <v>8223</v>
      </c>
      <c r="F25" s="97">
        <v>1014</v>
      </c>
      <c r="G25" s="80">
        <f t="shared" si="1"/>
        <v>9237</v>
      </c>
      <c r="H25" s="80">
        <f t="shared" si="2"/>
        <v>8955</v>
      </c>
      <c r="I25" s="68">
        <f t="shared" si="3"/>
        <v>1525</v>
      </c>
      <c r="J25" s="68">
        <f t="shared" si="4"/>
        <v>10480</v>
      </c>
      <c r="K25" s="105" t="s">
        <v>158</v>
      </c>
      <c r="L25" s="18"/>
      <c r="M25" s="18"/>
      <c r="N25" s="18"/>
      <c r="O25" s="18"/>
    </row>
    <row r="26" spans="1:15" s="19" customFormat="1" ht="15" thickBot="1" thickTop="1">
      <c r="A26" s="126" t="s">
        <v>141</v>
      </c>
      <c r="B26" s="98">
        <v>64</v>
      </c>
      <c r="C26" s="98">
        <v>80</v>
      </c>
      <c r="D26" s="64">
        <f t="shared" si="0"/>
        <v>144</v>
      </c>
      <c r="E26" s="98">
        <v>5759</v>
      </c>
      <c r="F26" s="98">
        <v>6236</v>
      </c>
      <c r="G26" s="81">
        <f t="shared" si="1"/>
        <v>11995</v>
      </c>
      <c r="H26" s="81">
        <f t="shared" si="2"/>
        <v>5823</v>
      </c>
      <c r="I26" s="65">
        <f t="shared" si="3"/>
        <v>6316</v>
      </c>
      <c r="J26" s="66">
        <f t="shared" si="4"/>
        <v>12139</v>
      </c>
      <c r="K26" s="104" t="s">
        <v>159</v>
      </c>
      <c r="L26" s="18"/>
      <c r="M26" s="18"/>
      <c r="N26" s="18"/>
      <c r="O26" s="18"/>
    </row>
    <row r="27" spans="1:15" s="19" customFormat="1" ht="54" thickBot="1" thickTop="1">
      <c r="A27" s="127" t="s">
        <v>142</v>
      </c>
      <c r="B27" s="97">
        <v>0</v>
      </c>
      <c r="C27" s="97">
        <v>0</v>
      </c>
      <c r="D27" s="67">
        <f t="shared" si="0"/>
        <v>0</v>
      </c>
      <c r="E27" s="97">
        <v>66542</v>
      </c>
      <c r="F27" s="97">
        <v>97068</v>
      </c>
      <c r="G27" s="80">
        <f t="shared" si="1"/>
        <v>163610</v>
      </c>
      <c r="H27" s="80">
        <f t="shared" si="2"/>
        <v>66542</v>
      </c>
      <c r="I27" s="68">
        <f t="shared" si="3"/>
        <v>97068</v>
      </c>
      <c r="J27" s="68">
        <f t="shared" si="4"/>
        <v>163610</v>
      </c>
      <c r="K27" s="105" t="s">
        <v>160</v>
      </c>
      <c r="L27" s="18"/>
      <c r="M27" s="18"/>
      <c r="N27" s="18"/>
      <c r="O27" s="18"/>
    </row>
    <row r="28" spans="1:15" s="19" customFormat="1" ht="27.75" thickTop="1">
      <c r="A28" s="128" t="s">
        <v>143</v>
      </c>
      <c r="B28" s="254">
        <v>128</v>
      </c>
      <c r="C28" s="254">
        <v>112</v>
      </c>
      <c r="D28" s="73">
        <f t="shared" si="0"/>
        <v>240</v>
      </c>
      <c r="E28" s="254">
        <v>6208</v>
      </c>
      <c r="F28" s="254">
        <v>1776</v>
      </c>
      <c r="G28" s="107">
        <f t="shared" si="1"/>
        <v>7984</v>
      </c>
      <c r="H28" s="107">
        <f t="shared" si="2"/>
        <v>6336</v>
      </c>
      <c r="I28" s="74">
        <f t="shared" si="3"/>
        <v>1888</v>
      </c>
      <c r="J28" s="75">
        <f t="shared" si="4"/>
        <v>8224</v>
      </c>
      <c r="K28" s="108" t="s">
        <v>161</v>
      </c>
      <c r="L28" s="18"/>
      <c r="M28" s="18"/>
      <c r="N28" s="18"/>
      <c r="O28" s="18"/>
    </row>
    <row r="29" spans="1:15" s="19" customFormat="1" ht="15">
      <c r="A29" s="129" t="s">
        <v>99</v>
      </c>
      <c r="B29" s="63">
        <f aca="true" t="shared" si="5" ref="B29:J29">SUM(B8:B28)</f>
        <v>70143</v>
      </c>
      <c r="C29" s="63">
        <f t="shared" si="5"/>
        <v>40238</v>
      </c>
      <c r="D29" s="63">
        <f t="shared" si="5"/>
        <v>110381</v>
      </c>
      <c r="E29" s="63">
        <f t="shared" si="5"/>
        <v>1765896</v>
      </c>
      <c r="F29" s="63">
        <f t="shared" si="5"/>
        <v>252969</v>
      </c>
      <c r="G29" s="86">
        <f t="shared" si="5"/>
        <v>2018865</v>
      </c>
      <c r="H29" s="86">
        <f t="shared" si="5"/>
        <v>1836039</v>
      </c>
      <c r="I29" s="76">
        <f t="shared" si="5"/>
        <v>293207</v>
      </c>
      <c r="J29" s="76">
        <f t="shared" si="5"/>
        <v>2129246</v>
      </c>
      <c r="K29" s="109"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3" spans="1:11" ht="12.75">
      <c r="A33" s="4"/>
      <c r="H33" s="26"/>
      <c r="I33" s="26"/>
      <c r="J33" s="26"/>
      <c r="K33"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c r="C37" s="42"/>
      <c r="D37" s="42">
        <v>752612</v>
      </c>
      <c r="I37" s="26"/>
      <c r="J37" s="26"/>
      <c r="K37" s="13"/>
    </row>
    <row r="38" spans="1:11" ht="12.75">
      <c r="A38" s="25" t="s">
        <v>211</v>
      </c>
      <c r="B38" s="42"/>
      <c r="C38" s="42"/>
      <c r="D38" s="42">
        <v>244188</v>
      </c>
      <c r="I38" s="26"/>
      <c r="J38" s="26"/>
      <c r="K38" s="13"/>
    </row>
    <row r="39" spans="1:11" ht="12.75">
      <c r="A39" s="25" t="s">
        <v>179</v>
      </c>
      <c r="B39" s="42"/>
      <c r="C39" s="42"/>
      <c r="D39" s="42">
        <v>184298</v>
      </c>
      <c r="K39" s="13"/>
    </row>
    <row r="40" spans="1:11" ht="12.75">
      <c r="A40" s="25" t="s">
        <v>210</v>
      </c>
      <c r="B40" s="42"/>
      <c r="C40" s="42"/>
      <c r="D40" s="42">
        <v>163610</v>
      </c>
      <c r="K40" s="13"/>
    </row>
    <row r="41" spans="1:11" ht="12.75">
      <c r="A41" s="25" t="s">
        <v>167</v>
      </c>
      <c r="B41" s="42"/>
      <c r="C41" s="42"/>
      <c r="D41" s="42">
        <v>136257</v>
      </c>
      <c r="K41" s="13"/>
    </row>
    <row r="42" spans="1:11" ht="12.75">
      <c r="A42" s="25" t="s">
        <v>209</v>
      </c>
      <c r="B42" s="42"/>
      <c r="C42" s="45"/>
      <c r="D42" s="42">
        <v>110683</v>
      </c>
      <c r="K42" s="13"/>
    </row>
    <row r="43" spans="1:11" ht="12.75">
      <c r="A43" s="25" t="s">
        <v>168</v>
      </c>
      <c r="B43" s="42"/>
      <c r="C43" s="42"/>
      <c r="D43" s="42">
        <v>101555</v>
      </c>
      <c r="K43" s="13"/>
    </row>
    <row r="44" spans="1:11" ht="12.75">
      <c r="A44" s="25" t="s">
        <v>186</v>
      </c>
      <c r="B44" s="42"/>
      <c r="C44" s="42"/>
      <c r="D44" s="42">
        <v>87591</v>
      </c>
      <c r="H44" s="26"/>
      <c r="K44" s="13"/>
    </row>
    <row r="45" spans="1:11" ht="12.75">
      <c r="A45" s="25" t="s">
        <v>185</v>
      </c>
      <c r="B45" s="42"/>
      <c r="C45" s="42"/>
      <c r="D45" s="42">
        <v>75444</v>
      </c>
      <c r="K45" s="13"/>
    </row>
    <row r="46" spans="1:11" ht="12.75">
      <c r="A46" s="25" t="s">
        <v>181</v>
      </c>
      <c r="B46" s="42"/>
      <c r="C46" s="42"/>
      <c r="D46" s="42">
        <v>54443</v>
      </c>
      <c r="K46" s="13"/>
    </row>
    <row r="47" spans="1:4" ht="24.75" customHeight="1">
      <c r="A47" s="25" t="s">
        <v>180</v>
      </c>
      <c r="B47" s="42"/>
      <c r="C47" s="42"/>
      <c r="D47" s="42">
        <v>47679</v>
      </c>
    </row>
    <row r="48" spans="1:4" ht="24.75" customHeight="1">
      <c r="A48" s="25" t="s">
        <v>187</v>
      </c>
      <c r="B48" s="42"/>
      <c r="C48" s="42"/>
      <c r="D48" s="42">
        <v>35521</v>
      </c>
    </row>
    <row r="49" spans="1:4" ht="24.75" customHeight="1">
      <c r="A49" s="25" t="s">
        <v>184</v>
      </c>
      <c r="B49" s="42"/>
      <c r="C49" s="42"/>
      <c r="D49" s="42">
        <v>27964</v>
      </c>
    </row>
    <row r="50" spans="1:4" ht="24.75" customHeight="1">
      <c r="A50" s="25" t="s">
        <v>183</v>
      </c>
      <c r="B50" s="42"/>
      <c r="C50" s="42"/>
      <c r="D50" s="42">
        <v>22036</v>
      </c>
    </row>
    <row r="51" spans="1:8" ht="24.75" customHeight="1">
      <c r="A51" s="25" t="s">
        <v>182</v>
      </c>
      <c r="B51" s="42"/>
      <c r="C51" s="42"/>
      <c r="D51" s="42">
        <v>21534</v>
      </c>
      <c r="H51" s="26"/>
    </row>
    <row r="52" spans="1:4" ht="24.75" customHeight="1">
      <c r="A52" s="25" t="s">
        <v>176</v>
      </c>
      <c r="B52" s="42"/>
      <c r="C52" s="42"/>
      <c r="D52" s="42">
        <v>19521</v>
      </c>
    </row>
    <row r="53" spans="1:4" ht="24.75" customHeight="1">
      <c r="A53" s="25" t="s">
        <v>329</v>
      </c>
      <c r="B53" s="42"/>
      <c r="C53" s="42"/>
      <c r="D53" s="42">
        <v>44310</v>
      </c>
    </row>
    <row r="54" spans="1:4" ht="24.75" customHeight="1">
      <c r="A54" s="25" t="s">
        <v>207</v>
      </c>
      <c r="B54" s="42"/>
      <c r="C54" s="42"/>
      <c r="D54" s="42">
        <v>12286</v>
      </c>
    </row>
    <row r="55" spans="1:8" ht="24.75" customHeight="1">
      <c r="A55" s="25" t="s">
        <v>206</v>
      </c>
      <c r="B55" s="42"/>
      <c r="C55" s="42"/>
      <c r="D55" s="42">
        <v>12139</v>
      </c>
      <c r="H55" s="26"/>
    </row>
    <row r="56" spans="1:4" ht="24.75" customHeight="1">
      <c r="A56" s="25" t="s">
        <v>208</v>
      </c>
      <c r="B56" s="42"/>
      <c r="C56" s="42"/>
      <c r="D56" s="42">
        <v>10480</v>
      </c>
    </row>
    <row r="57" spans="1:4" ht="24.75" customHeight="1">
      <c r="A57" s="25" t="s">
        <v>204</v>
      </c>
      <c r="B57" s="42"/>
      <c r="C57" s="42"/>
      <c r="D57" s="42">
        <v>8224</v>
      </c>
    </row>
    <row r="58" spans="1:4" ht="24.75" customHeight="1">
      <c r="A58" s="25" t="s">
        <v>205</v>
      </c>
      <c r="B58" s="42"/>
      <c r="C58" s="42"/>
      <c r="D58" s="42">
        <v>1181</v>
      </c>
    </row>
    <row r="59" spans="1:4" ht="24.75" customHeight="1">
      <c r="A59" s="25"/>
      <c r="B59" s="42"/>
      <c r="C59" s="42"/>
      <c r="D59" s="42"/>
    </row>
    <row r="60" spans="1:4" ht="24.75" customHeight="1">
      <c r="A60" s="25"/>
      <c r="D60" s="42"/>
    </row>
    <row r="61" ht="24.75" customHeight="1">
      <c r="B61"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SheetLayoutView="100" zoomScalePageLayoutView="0" workbookViewId="0" topLeftCell="A1">
      <selection activeCell="E8" sqref="E8:F14"/>
    </sheetView>
  </sheetViews>
  <sheetFormatPr defaultColWidth="11.421875" defaultRowHeight="12.75"/>
  <cols>
    <col min="1" max="1" width="19.421875" style="19" customWidth="1"/>
    <col min="2" max="9" width="11.140625" style="19" customWidth="1"/>
    <col min="10" max="10" width="12.421875" style="19" customWidth="1"/>
    <col min="11" max="11" width="24.8515625" style="19" customWidth="1"/>
    <col min="12" max="16384" width="11.421875" style="19" customWidth="1"/>
  </cols>
  <sheetData>
    <row r="1" spans="1:18" s="15" customFormat="1" ht="18.75" customHeight="1">
      <c r="A1" s="294" t="s">
        <v>227</v>
      </c>
      <c r="B1" s="294"/>
      <c r="C1" s="294"/>
      <c r="D1" s="294"/>
      <c r="E1" s="294"/>
      <c r="F1" s="294"/>
      <c r="G1" s="294"/>
      <c r="H1" s="294"/>
      <c r="I1" s="294"/>
      <c r="J1" s="294"/>
      <c r="K1" s="294"/>
      <c r="L1" s="14"/>
      <c r="M1" s="14"/>
      <c r="N1" s="14"/>
      <c r="O1" s="14"/>
      <c r="P1" s="14"/>
      <c r="Q1" s="14"/>
      <c r="R1" s="14"/>
    </row>
    <row r="2" spans="1:18" s="17" customFormat="1" ht="34.5" customHeight="1">
      <c r="A2" s="267" t="s">
        <v>294</v>
      </c>
      <c r="B2" s="267"/>
      <c r="C2" s="267"/>
      <c r="D2" s="267"/>
      <c r="E2" s="267"/>
      <c r="F2" s="267"/>
      <c r="G2" s="267"/>
      <c r="H2" s="267"/>
      <c r="I2" s="267"/>
      <c r="J2" s="267"/>
      <c r="K2" s="267"/>
      <c r="L2" s="16"/>
      <c r="M2" s="16"/>
      <c r="N2" s="16"/>
      <c r="O2" s="16"/>
      <c r="P2" s="16"/>
      <c r="Q2" s="16"/>
      <c r="R2" s="16"/>
    </row>
    <row r="3" spans="1:18" s="17" customFormat="1" ht="18.75" customHeight="1">
      <c r="A3" s="267">
        <v>2020</v>
      </c>
      <c r="B3" s="267"/>
      <c r="C3" s="267"/>
      <c r="D3" s="267"/>
      <c r="E3" s="267"/>
      <c r="F3" s="267"/>
      <c r="G3" s="267"/>
      <c r="H3" s="267"/>
      <c r="I3" s="267"/>
      <c r="J3" s="267"/>
      <c r="K3" s="267"/>
      <c r="L3" s="16"/>
      <c r="M3" s="16"/>
      <c r="N3" s="16"/>
      <c r="O3" s="16"/>
      <c r="P3" s="16"/>
      <c r="Q3" s="16"/>
      <c r="R3" s="16"/>
    </row>
    <row r="4" spans="1:18" s="12" customFormat="1" ht="15">
      <c r="A4" s="181" t="s">
        <v>67</v>
      </c>
      <c r="B4" s="180"/>
      <c r="C4" s="180"/>
      <c r="D4" s="180"/>
      <c r="E4" s="180"/>
      <c r="F4" s="180"/>
      <c r="G4" s="180"/>
      <c r="H4" s="180"/>
      <c r="I4" s="180"/>
      <c r="J4" s="180"/>
      <c r="K4" s="180" t="s">
        <v>68</v>
      </c>
      <c r="L4" s="3"/>
      <c r="M4" s="3"/>
      <c r="N4" s="3"/>
      <c r="O4" s="3"/>
      <c r="P4" s="3"/>
      <c r="Q4" s="3"/>
      <c r="R4" s="3"/>
    </row>
    <row r="5" spans="1:15" s="21" customFormat="1" ht="31.5" customHeight="1">
      <c r="A5" s="298" t="s">
        <v>54</v>
      </c>
      <c r="B5" s="290" t="s">
        <v>264</v>
      </c>
      <c r="C5" s="290"/>
      <c r="D5" s="290"/>
      <c r="E5" s="290" t="s">
        <v>265</v>
      </c>
      <c r="F5" s="290"/>
      <c r="G5" s="290"/>
      <c r="H5" s="290" t="s">
        <v>266</v>
      </c>
      <c r="I5" s="290"/>
      <c r="J5" s="290"/>
      <c r="K5" s="301" t="s">
        <v>55</v>
      </c>
      <c r="L5" s="20"/>
      <c r="M5" s="20"/>
      <c r="N5" s="20"/>
      <c r="O5" s="20"/>
    </row>
    <row r="6" spans="1:15" ht="15.75" customHeight="1">
      <c r="A6" s="299"/>
      <c r="B6" s="116" t="s">
        <v>103</v>
      </c>
      <c r="C6" s="116" t="s">
        <v>104</v>
      </c>
      <c r="D6" s="116" t="s">
        <v>99</v>
      </c>
      <c r="E6" s="116" t="s">
        <v>103</v>
      </c>
      <c r="F6" s="116" t="s">
        <v>104</v>
      </c>
      <c r="G6" s="116" t="s">
        <v>99</v>
      </c>
      <c r="H6" s="116" t="s">
        <v>103</v>
      </c>
      <c r="I6" s="116" t="s">
        <v>104</v>
      </c>
      <c r="J6" s="116" t="s">
        <v>99</v>
      </c>
      <c r="K6" s="302"/>
      <c r="L6" s="18"/>
      <c r="M6" s="18"/>
      <c r="N6" s="18"/>
      <c r="O6" s="18"/>
    </row>
    <row r="7" spans="1:15" ht="15" customHeight="1">
      <c r="A7" s="300"/>
      <c r="B7" s="55" t="s">
        <v>102</v>
      </c>
      <c r="C7" s="55" t="s">
        <v>101</v>
      </c>
      <c r="D7" s="55" t="s">
        <v>100</v>
      </c>
      <c r="E7" s="55" t="s">
        <v>102</v>
      </c>
      <c r="F7" s="55" t="s">
        <v>101</v>
      </c>
      <c r="G7" s="55" t="s">
        <v>100</v>
      </c>
      <c r="H7" s="55" t="s">
        <v>102</v>
      </c>
      <c r="I7" s="55" t="s">
        <v>101</v>
      </c>
      <c r="J7" s="55" t="s">
        <v>100</v>
      </c>
      <c r="K7" s="303"/>
      <c r="L7" s="18"/>
      <c r="M7" s="18"/>
      <c r="N7" s="18"/>
      <c r="O7" s="18"/>
    </row>
    <row r="8" spans="1:15" ht="33" customHeight="1" thickBot="1">
      <c r="A8" s="118" t="s">
        <v>41</v>
      </c>
      <c r="B8" s="60">
        <v>50753</v>
      </c>
      <c r="C8" s="60">
        <v>28269</v>
      </c>
      <c r="D8" s="64">
        <f aca="true" t="shared" si="0" ref="D8:D14">B8+C8</f>
        <v>79022</v>
      </c>
      <c r="E8" s="60">
        <v>58490</v>
      </c>
      <c r="F8" s="60">
        <v>17556</v>
      </c>
      <c r="G8" s="81">
        <f aca="true" t="shared" si="1" ref="G8:G14">E8+F8</f>
        <v>76046</v>
      </c>
      <c r="H8" s="81">
        <f aca="true" t="shared" si="2" ref="H8:I14">B8+E8</f>
        <v>109243</v>
      </c>
      <c r="I8" s="65">
        <f t="shared" si="2"/>
        <v>45825</v>
      </c>
      <c r="J8" s="66">
        <f aca="true" t="shared" si="3" ref="J8:J14">H8+I8</f>
        <v>155068</v>
      </c>
      <c r="K8" s="104" t="s">
        <v>40</v>
      </c>
      <c r="L8" s="18"/>
      <c r="M8" s="18"/>
      <c r="N8" s="18"/>
      <c r="O8" s="18"/>
    </row>
    <row r="9" spans="1:15" ht="34.5" customHeight="1" thickBot="1" thickTop="1">
      <c r="A9" s="120" t="s">
        <v>42</v>
      </c>
      <c r="B9" s="61">
        <v>8067</v>
      </c>
      <c r="C9" s="61">
        <v>5123</v>
      </c>
      <c r="D9" s="67">
        <f t="shared" si="0"/>
        <v>13190</v>
      </c>
      <c r="E9" s="61">
        <v>33510</v>
      </c>
      <c r="F9" s="61">
        <v>12967</v>
      </c>
      <c r="G9" s="80">
        <f t="shared" si="1"/>
        <v>46477</v>
      </c>
      <c r="H9" s="80">
        <f t="shared" si="2"/>
        <v>41577</v>
      </c>
      <c r="I9" s="68">
        <f t="shared" si="2"/>
        <v>18090</v>
      </c>
      <c r="J9" s="68">
        <f t="shared" si="3"/>
        <v>59667</v>
      </c>
      <c r="K9" s="105" t="s">
        <v>84</v>
      </c>
      <c r="L9" s="18"/>
      <c r="M9" s="18"/>
      <c r="N9" s="18"/>
      <c r="O9" s="18"/>
    </row>
    <row r="10" spans="1:15" ht="33" customHeight="1" thickBot="1" thickTop="1">
      <c r="A10" s="130" t="s">
        <v>44</v>
      </c>
      <c r="B10" s="60">
        <v>5330</v>
      </c>
      <c r="C10" s="60">
        <v>3630</v>
      </c>
      <c r="D10" s="64">
        <f t="shared" si="0"/>
        <v>8960</v>
      </c>
      <c r="E10" s="60">
        <v>17476</v>
      </c>
      <c r="F10" s="60">
        <v>2370</v>
      </c>
      <c r="G10" s="81">
        <f t="shared" si="1"/>
        <v>19846</v>
      </c>
      <c r="H10" s="81">
        <f t="shared" si="2"/>
        <v>22806</v>
      </c>
      <c r="I10" s="65">
        <f t="shared" si="2"/>
        <v>6000</v>
      </c>
      <c r="J10" s="66">
        <f t="shared" si="3"/>
        <v>28806</v>
      </c>
      <c r="K10" s="104" t="s">
        <v>43</v>
      </c>
      <c r="L10" s="18"/>
      <c r="M10" s="18"/>
      <c r="N10" s="18"/>
      <c r="O10" s="18"/>
    </row>
    <row r="11" spans="1:15" ht="33" customHeight="1" thickBot="1" thickTop="1">
      <c r="A11" s="120" t="s">
        <v>46</v>
      </c>
      <c r="B11" s="61">
        <v>5721</v>
      </c>
      <c r="C11" s="61">
        <v>2976</v>
      </c>
      <c r="D11" s="67">
        <f t="shared" si="0"/>
        <v>8697</v>
      </c>
      <c r="E11" s="61">
        <v>1581679</v>
      </c>
      <c r="F11" s="61">
        <v>120572</v>
      </c>
      <c r="G11" s="80">
        <f t="shared" si="1"/>
        <v>1702251</v>
      </c>
      <c r="H11" s="80">
        <f t="shared" si="2"/>
        <v>1587400</v>
      </c>
      <c r="I11" s="68">
        <f t="shared" si="2"/>
        <v>123548</v>
      </c>
      <c r="J11" s="68">
        <f t="shared" si="3"/>
        <v>1710948</v>
      </c>
      <c r="K11" s="105" t="s">
        <v>45</v>
      </c>
      <c r="L11" s="18"/>
      <c r="M11" s="18"/>
      <c r="N11" s="18"/>
      <c r="O11" s="18"/>
    </row>
    <row r="12" spans="1:15" ht="33" customHeight="1" thickBot="1" thickTop="1">
      <c r="A12" s="130" t="s">
        <v>48</v>
      </c>
      <c r="B12" s="60">
        <v>128</v>
      </c>
      <c r="C12" s="60">
        <v>112</v>
      </c>
      <c r="D12" s="64">
        <f t="shared" si="0"/>
        <v>240</v>
      </c>
      <c r="E12" s="60">
        <v>6208</v>
      </c>
      <c r="F12" s="60">
        <v>1776</v>
      </c>
      <c r="G12" s="81">
        <f t="shared" si="1"/>
        <v>7984</v>
      </c>
      <c r="H12" s="81">
        <f t="shared" si="2"/>
        <v>6336</v>
      </c>
      <c r="I12" s="65">
        <f t="shared" si="2"/>
        <v>1888</v>
      </c>
      <c r="J12" s="66">
        <f t="shared" si="3"/>
        <v>8224</v>
      </c>
      <c r="K12" s="104" t="s">
        <v>303</v>
      </c>
      <c r="L12" s="18"/>
      <c r="M12" s="18"/>
      <c r="N12" s="18"/>
      <c r="O12" s="18"/>
    </row>
    <row r="13" spans="1:15" ht="33" customHeight="1" thickBot="1" thickTop="1">
      <c r="A13" s="120" t="s">
        <v>162</v>
      </c>
      <c r="B13" s="61">
        <v>144</v>
      </c>
      <c r="C13" s="61">
        <v>128</v>
      </c>
      <c r="D13" s="67">
        <f t="shared" si="0"/>
        <v>272</v>
      </c>
      <c r="E13" s="61">
        <v>1991</v>
      </c>
      <c r="F13" s="61">
        <v>660</v>
      </c>
      <c r="G13" s="80">
        <f t="shared" si="1"/>
        <v>2651</v>
      </c>
      <c r="H13" s="80">
        <f t="shared" si="2"/>
        <v>2135</v>
      </c>
      <c r="I13" s="68">
        <f t="shared" si="2"/>
        <v>788</v>
      </c>
      <c r="J13" s="68">
        <f t="shared" si="3"/>
        <v>2923</v>
      </c>
      <c r="K13" s="105" t="s">
        <v>163</v>
      </c>
      <c r="L13" s="18"/>
      <c r="M13" s="18"/>
      <c r="N13" s="18"/>
      <c r="O13" s="18"/>
    </row>
    <row r="14" spans="1:15" ht="33" customHeight="1" thickTop="1">
      <c r="A14" s="131" t="s">
        <v>50</v>
      </c>
      <c r="B14" s="72">
        <v>0</v>
      </c>
      <c r="C14" s="72">
        <v>0</v>
      </c>
      <c r="D14" s="73">
        <f t="shared" si="0"/>
        <v>0</v>
      </c>
      <c r="E14" s="72">
        <v>66542</v>
      </c>
      <c r="F14" s="72">
        <v>97068</v>
      </c>
      <c r="G14" s="107">
        <f t="shared" si="1"/>
        <v>163610</v>
      </c>
      <c r="H14" s="107">
        <f t="shared" si="2"/>
        <v>66542</v>
      </c>
      <c r="I14" s="74">
        <f t="shared" si="2"/>
        <v>97068</v>
      </c>
      <c r="J14" s="75">
        <f t="shared" si="3"/>
        <v>163610</v>
      </c>
      <c r="K14" s="108" t="s">
        <v>49</v>
      </c>
      <c r="L14" s="18"/>
      <c r="M14" s="18"/>
      <c r="N14" s="18"/>
      <c r="O14" s="18"/>
    </row>
    <row r="15" spans="1:15" ht="25.5" customHeight="1">
      <c r="A15" s="129" t="s">
        <v>99</v>
      </c>
      <c r="B15" s="63">
        <f aca="true" t="shared" si="4" ref="B15:J15">SUM(B8:B14)</f>
        <v>70143</v>
      </c>
      <c r="C15" s="63">
        <f t="shared" si="4"/>
        <v>40238</v>
      </c>
      <c r="D15" s="63">
        <f t="shared" si="4"/>
        <v>110381</v>
      </c>
      <c r="E15" s="63">
        <f t="shared" si="4"/>
        <v>1765896</v>
      </c>
      <c r="F15" s="63">
        <f t="shared" si="4"/>
        <v>252969</v>
      </c>
      <c r="G15" s="86">
        <f t="shared" si="4"/>
        <v>2018865</v>
      </c>
      <c r="H15" s="86">
        <f t="shared" si="4"/>
        <v>1836039</v>
      </c>
      <c r="I15" s="76">
        <f t="shared" si="4"/>
        <v>293207</v>
      </c>
      <c r="J15" s="76">
        <f t="shared" si="4"/>
        <v>2129246</v>
      </c>
      <c r="K15" s="109" t="s">
        <v>100</v>
      </c>
      <c r="L15" s="18"/>
      <c r="M15" s="18"/>
      <c r="N15" s="18"/>
      <c r="O15" s="18"/>
    </row>
    <row r="16" spans="1:11" ht="12.75">
      <c r="A16" s="19" t="s">
        <v>57</v>
      </c>
      <c r="K16" s="19" t="s">
        <v>83</v>
      </c>
    </row>
    <row r="20" spans="2:3" ht="12.75">
      <c r="B20" s="19" t="s">
        <v>170</v>
      </c>
      <c r="C20" s="19" t="s">
        <v>201</v>
      </c>
    </row>
    <row r="21" spans="1:6" ht="26.25">
      <c r="A21" s="18" t="s">
        <v>285</v>
      </c>
      <c r="B21" s="43">
        <f>D13</f>
        <v>272</v>
      </c>
      <c r="C21" s="43">
        <f>G13</f>
        <v>2651</v>
      </c>
      <c r="F21" s="18" t="s">
        <v>48</v>
      </c>
    </row>
    <row r="22" spans="1:3" ht="52.5">
      <c r="A22" s="18" t="s">
        <v>299</v>
      </c>
      <c r="B22" s="43">
        <f>D12</f>
        <v>240</v>
      </c>
      <c r="C22" s="43">
        <f>G12</f>
        <v>7984</v>
      </c>
    </row>
    <row r="23" spans="1:3" ht="26.25">
      <c r="A23" s="18" t="s">
        <v>286</v>
      </c>
      <c r="B23" s="43">
        <f>D10</f>
        <v>8960</v>
      </c>
      <c r="C23" s="43">
        <f>G10</f>
        <v>19846</v>
      </c>
    </row>
    <row r="24" spans="1:3" ht="52.5">
      <c r="A24" s="18" t="s">
        <v>287</v>
      </c>
      <c r="B24" s="43">
        <f>D9</f>
        <v>13190</v>
      </c>
      <c r="C24" s="43">
        <f>G9</f>
        <v>46477</v>
      </c>
    </row>
    <row r="25" spans="1:6" ht="39">
      <c r="A25" s="18" t="s">
        <v>288</v>
      </c>
      <c r="B25" s="43">
        <f>D8</f>
        <v>79022</v>
      </c>
      <c r="C25" s="43">
        <f>G8</f>
        <v>76046</v>
      </c>
      <c r="F25" s="19" t="s">
        <v>298</v>
      </c>
    </row>
    <row r="26" spans="1:3" ht="26.25">
      <c r="A26" s="18" t="s">
        <v>289</v>
      </c>
      <c r="B26" s="43">
        <f>D14</f>
        <v>0</v>
      </c>
      <c r="C26" s="43">
        <f>G14</f>
        <v>163610</v>
      </c>
    </row>
    <row r="27" spans="1:3" ht="26.25">
      <c r="A27" s="18" t="s">
        <v>290</v>
      </c>
      <c r="B27" s="43">
        <f>D11</f>
        <v>8697</v>
      </c>
      <c r="C27" s="43">
        <f>G11</f>
        <v>1702251</v>
      </c>
    </row>
    <row r="29" spans="2:3" ht="12.75">
      <c r="B29" s="92">
        <f>SUM(B21:B28)</f>
        <v>110381</v>
      </c>
      <c r="C29" s="92">
        <f>SUM(C21:C28)</f>
        <v>2018865</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Force Chapter 2-2020</dc:title>
  <dc:subject/>
  <dc:creator>aabdelwahab</dc:creator>
  <cp:keywords>Qatar; LaborForce; Planning and Statistics Authority; PSA; Statistics</cp:keywords>
  <dc:description/>
  <cp:lastModifiedBy>Hessa Ali Almalki</cp:lastModifiedBy>
  <cp:lastPrinted>2021-09-15T07:41:28Z</cp:lastPrinted>
  <dcterms:created xsi:type="dcterms:W3CDTF">2008-04-17T06:52:23Z</dcterms:created>
  <dcterms:modified xsi:type="dcterms:W3CDTF">2021-09-15T07:43:17Z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2020</vt:lpwstr>
  </property>
  <property fmtid="{D5CDD505-2E9C-101B-9397-08002B2CF9AE}" pid="4" name="TaxKeywordTaxHTFie">
    <vt:lpwstr>Statistics|43e67556-4a22-4c31-b67a-99a39b12edc5;PSA|0e57c6e0-7d64-49c5-8339-fa33dddca9a5;Planning and Statistics Authority|e65649f4-24d1-441c-884c-448bd6b7a8f9;Qatar|f05dbc2b-1feb-4985-afc3-58e9ce18885a;LaborForce|2610ddd0-b4c1-4be7-bb96-861407c6255d</vt:lpwstr>
  </property>
  <property fmtid="{D5CDD505-2E9C-101B-9397-08002B2CF9AE}" pid="5" name="Ye">
    <vt:lpwstr>2020.00000000000</vt:lpwstr>
  </property>
  <property fmtid="{D5CDD505-2E9C-101B-9397-08002B2CF9AE}" pid="6" name="DocumentDescriptio">
    <vt:lpwstr>Labor Force Chapter 2-2020</vt:lpwstr>
  </property>
  <property fmtid="{D5CDD505-2E9C-101B-9397-08002B2CF9AE}" pid="7" name="DocumentDescripti">
    <vt:lpwstr>القوى العاملة الفصل الثاني  2020</vt:lpwstr>
  </property>
  <property fmtid="{D5CDD505-2E9C-101B-9397-08002B2CF9AE}" pid="8" name="PublishingStartDa">
    <vt:lpwstr>2021-09-26T00:00:00Z</vt:lpwstr>
  </property>
  <property fmtid="{D5CDD505-2E9C-101B-9397-08002B2CF9AE}" pid="9" name="TaxKeywo">
    <vt:lpwstr>640;#Statistics|43e67556-4a22-4c31-b67a-99a39b12edc5;#643;#PSA|0e57c6e0-7d64-49c5-8339-fa33dddca9a5;#178;#Planning and Statistics Authority|e65649f4-24d1-441c-884c-448bd6b7a8f9;#179;#Qatar|f05dbc2b-1feb-4985-afc3-58e9ce18885a;#656;#LaborForce|2610ddd0-b4c</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2-2020</vt:lpwstr>
  </property>
  <property fmtid="{D5CDD505-2E9C-101B-9397-08002B2CF9AE}" pid="15" name="MDPSLangua">
    <vt:lpwstr>Both</vt:lpwstr>
  </property>
  <property fmtid="{D5CDD505-2E9C-101B-9397-08002B2CF9AE}" pid="16" name="TaxCatchA">
    <vt:lpwstr>643;#PSA|0e57c6e0-7d64-49c5-8339-fa33dddca9a5;#656;#LaborForce|2610ddd0-b4c1-4be7-bb96-861407c6255d;#179;#Qatar|f05dbc2b-1feb-4985-afc3-58e9ce18885a;#640;#Statistics|43e67556-4a22-4c31-b67a-99a39b12edc5;#178;#Planning and Statistics Authority|e65649f4-24d</vt:lpwstr>
  </property>
  <property fmtid="{D5CDD505-2E9C-101B-9397-08002B2CF9AE}" pid="17" name="CategoryDescripti">
    <vt:lpwstr>Labor Force Chapter 2-2020</vt:lpwstr>
  </property>
</Properties>
</file>